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排名" sheetId="4" r:id="rId1"/>
  </sheets>
  <definedNames>
    <definedName name="_xlnm.Print_Titles" localSheetId="0">排名!$2:$3</definedName>
    <definedName name="_xlnm._FilterDatabase" localSheetId="0" hidden="1">排名!$A$3:$G$81</definedName>
  </definedNames>
  <calcPr calcId="144525"/>
</workbook>
</file>

<file path=xl/sharedStrings.xml><?xml version="1.0" encoding="utf-8"?>
<sst xmlns="http://schemas.openxmlformats.org/spreadsheetml/2006/main" count="110" uniqueCount="17">
  <si>
    <t>附件2：</t>
  </si>
  <si>
    <t>临高县2024年“智汇海之南”校园招聘医疗卫生专业技术人才
基层医疗机构岗位面试成绩汇总表</t>
  </si>
  <si>
    <t>序号</t>
  </si>
  <si>
    <t>报考岗位</t>
  </si>
  <si>
    <t>姓名</t>
  </si>
  <si>
    <t>面试成绩</t>
  </si>
  <si>
    <t>排名</t>
  </si>
  <si>
    <t>备注</t>
  </si>
  <si>
    <t>0405-检验医师</t>
  </si>
  <si>
    <t>缺考</t>
  </si>
  <si>
    <t>0404-药剂师</t>
  </si>
  <si>
    <t>0406-放射医师</t>
  </si>
  <si>
    <t>0407-口腔医师</t>
  </si>
  <si>
    <t>0408-康复治疗师</t>
  </si>
  <si>
    <t>0401-中医医师1</t>
  </si>
  <si>
    <t>0402-临床医师</t>
  </si>
  <si>
    <t>0409-公共卫生医师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</si>
</sst>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workbookViewId="0">
      <selection activeCell="C1" sqref="C$1:C$1048576"/>
    </sheetView>
  </sheetViews>
  <sheetFormatPr defaultColWidth="13.125" defaultRowHeight="35" customHeight="1" outlineLevelCol="5"/>
  <cols>
    <col min="1" max="1" width="8.5" style="3" customWidth="1"/>
    <col min="2" max="2" width="23" style="3" customWidth="1"/>
    <col min="3" max="3" width="10.625" style="3" customWidth="1"/>
    <col min="4" max="4" width="13.5" style="4" customWidth="1"/>
    <col min="5" max="5" width="10.625" style="5" customWidth="1"/>
    <col min="6" max="6" width="11.5" style="3" customWidth="1"/>
    <col min="7" max="16371" width="13.125" style="3" customWidth="1"/>
    <col min="16372" max="16384" width="13.125" style="3"/>
  </cols>
  <sheetData>
    <row r="1" ht="24" customHeight="1" spans="1:1">
      <c r="A1" s="3" t="s">
        <v>0</v>
      </c>
    </row>
    <row r="2" s="1" customFormat="1" ht="77" customHeight="1" spans="1:6">
      <c r="A2" s="6" t="s">
        <v>1</v>
      </c>
      <c r="B2" s="7"/>
      <c r="C2" s="7"/>
      <c r="D2" s="8"/>
      <c r="E2" s="9"/>
      <c r="F2" s="7"/>
    </row>
    <row r="3" s="2" customFormat="1" ht="34" customHeight="1" spans="1:6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0" t="s">
        <v>7</v>
      </c>
    </row>
    <row r="4" ht="34" customHeight="1" spans="1:6">
      <c r="A4" s="13">
        <v>1</v>
      </c>
      <c r="B4" s="14" t="s">
        <v>8</v>
      </c>
      <c r="C4" s="14" t="str">
        <f>"艾丽雅"</f>
        <v>艾丽雅</v>
      </c>
      <c r="D4" s="15">
        <v>83.33</v>
      </c>
      <c r="E4" s="16">
        <v>1</v>
      </c>
      <c r="F4" s="13"/>
    </row>
    <row r="5" ht="34" customHeight="1" spans="1:6">
      <c r="A5" s="13">
        <v>2</v>
      </c>
      <c r="B5" s="14" t="s">
        <v>8</v>
      </c>
      <c r="C5" s="14" t="str">
        <f>"陈灵"</f>
        <v>陈灵</v>
      </c>
      <c r="D5" s="15">
        <v>82.67</v>
      </c>
      <c r="E5" s="16">
        <v>2</v>
      </c>
      <c r="F5" s="13"/>
    </row>
    <row r="6" ht="34" customHeight="1" spans="1:6">
      <c r="A6" s="13">
        <v>3</v>
      </c>
      <c r="B6" s="14" t="s">
        <v>8</v>
      </c>
      <c r="C6" s="14" t="str">
        <f>"陈盈盈"</f>
        <v>陈盈盈</v>
      </c>
      <c r="D6" s="17">
        <v>81.33</v>
      </c>
      <c r="E6" s="18">
        <v>3</v>
      </c>
      <c r="F6" s="13"/>
    </row>
    <row r="7" ht="34" customHeight="1" spans="1:6">
      <c r="A7" s="13">
        <v>4</v>
      </c>
      <c r="B7" s="14" t="s">
        <v>8</v>
      </c>
      <c r="C7" s="14" t="str">
        <f>"冯栋"</f>
        <v>冯栋</v>
      </c>
      <c r="D7" s="17">
        <v>81</v>
      </c>
      <c r="E7" s="18">
        <v>4</v>
      </c>
      <c r="F7" s="13"/>
    </row>
    <row r="8" ht="34" customHeight="1" spans="1:6">
      <c r="A8" s="13">
        <v>5</v>
      </c>
      <c r="B8" s="14" t="s">
        <v>8</v>
      </c>
      <c r="C8" s="14" t="str">
        <f>"曾琳"</f>
        <v>曾琳</v>
      </c>
      <c r="D8" s="17">
        <v>80.33</v>
      </c>
      <c r="E8" s="18">
        <v>5</v>
      </c>
      <c r="F8" s="13"/>
    </row>
    <row r="9" ht="34" customHeight="1" spans="1:6">
      <c r="A9" s="13">
        <v>6</v>
      </c>
      <c r="B9" s="14" t="s">
        <v>8</v>
      </c>
      <c r="C9" s="14" t="str">
        <f>"贾恒恺"</f>
        <v>贾恒恺</v>
      </c>
      <c r="D9" s="17">
        <v>79.33</v>
      </c>
      <c r="E9" s="18">
        <v>6</v>
      </c>
      <c r="F9" s="13"/>
    </row>
    <row r="10" ht="34" customHeight="1" spans="1:6">
      <c r="A10" s="13">
        <v>7</v>
      </c>
      <c r="B10" s="14" t="s">
        <v>8</v>
      </c>
      <c r="C10" s="14" t="str">
        <f>"林金枝"</f>
        <v>林金枝</v>
      </c>
      <c r="D10" s="17">
        <v>77.33</v>
      </c>
      <c r="E10" s="18">
        <v>7</v>
      </c>
      <c r="F10" s="13"/>
    </row>
    <row r="11" ht="34" customHeight="1" spans="1:6">
      <c r="A11" s="13">
        <v>8</v>
      </c>
      <c r="B11" s="14" t="s">
        <v>8</v>
      </c>
      <c r="C11" s="14" t="str">
        <f>"符皓玲"</f>
        <v>符皓玲</v>
      </c>
      <c r="D11" s="17">
        <v>75.67</v>
      </c>
      <c r="E11" s="18">
        <v>8</v>
      </c>
      <c r="F11" s="13"/>
    </row>
    <row r="12" ht="34" customHeight="1" spans="1:6">
      <c r="A12" s="13">
        <v>9</v>
      </c>
      <c r="B12" s="14" t="s">
        <v>8</v>
      </c>
      <c r="C12" s="14" t="str">
        <f>"王文靖"</f>
        <v>王文靖</v>
      </c>
      <c r="D12" s="17">
        <v>75.67</v>
      </c>
      <c r="E12" s="18">
        <v>8</v>
      </c>
      <c r="F12" s="13"/>
    </row>
    <row r="13" ht="34" customHeight="1" spans="1:6">
      <c r="A13" s="13">
        <v>10</v>
      </c>
      <c r="B13" s="14" t="s">
        <v>8</v>
      </c>
      <c r="C13" s="14" t="str">
        <f>"潘孝鹏"</f>
        <v>潘孝鹏</v>
      </c>
      <c r="D13" s="17">
        <v>74.67</v>
      </c>
      <c r="E13" s="18">
        <v>10</v>
      </c>
      <c r="F13" s="13"/>
    </row>
    <row r="14" ht="34" customHeight="1" spans="1:6">
      <c r="A14" s="13">
        <v>11</v>
      </c>
      <c r="B14" s="14" t="s">
        <v>8</v>
      </c>
      <c r="C14" s="14" t="str">
        <f>"林朝祥"</f>
        <v>林朝祥</v>
      </c>
      <c r="D14" s="17">
        <v>73.67</v>
      </c>
      <c r="E14" s="18">
        <v>11</v>
      </c>
      <c r="F14" s="13"/>
    </row>
    <row r="15" ht="34" customHeight="1" spans="1:6">
      <c r="A15" s="13">
        <v>12</v>
      </c>
      <c r="B15" s="14" t="s">
        <v>8</v>
      </c>
      <c r="C15" s="14" t="str">
        <f>"庄清"</f>
        <v>庄清</v>
      </c>
      <c r="D15" s="17">
        <v>72.33</v>
      </c>
      <c r="E15" s="18">
        <v>12</v>
      </c>
      <c r="F15" s="13"/>
    </row>
    <row r="16" ht="34" customHeight="1" spans="1:6">
      <c r="A16" s="13">
        <v>13</v>
      </c>
      <c r="B16" s="14" t="s">
        <v>8</v>
      </c>
      <c r="C16" s="14" t="str">
        <f>"刘春湖"</f>
        <v>刘春湖</v>
      </c>
      <c r="D16" s="17">
        <v>72.33</v>
      </c>
      <c r="E16" s="18">
        <v>12</v>
      </c>
      <c r="F16" s="13"/>
    </row>
    <row r="17" ht="34" customHeight="1" spans="1:6">
      <c r="A17" s="13">
        <v>14</v>
      </c>
      <c r="B17" s="14" t="s">
        <v>8</v>
      </c>
      <c r="C17" s="14" t="str">
        <f>"黄秋阳"</f>
        <v>黄秋阳</v>
      </c>
      <c r="D17" s="17">
        <v>72</v>
      </c>
      <c r="E17" s="18">
        <v>14</v>
      </c>
      <c r="F17" s="13"/>
    </row>
    <row r="18" ht="34" customHeight="1" spans="1:6">
      <c r="A18" s="13">
        <v>15</v>
      </c>
      <c r="B18" s="14" t="s">
        <v>8</v>
      </c>
      <c r="C18" s="14" t="str">
        <f>"何子彦"</f>
        <v>何子彦</v>
      </c>
      <c r="D18" s="17">
        <v>71.67</v>
      </c>
      <c r="E18" s="18">
        <v>15</v>
      </c>
      <c r="F18" s="13"/>
    </row>
    <row r="19" ht="34" customHeight="1" spans="1:6">
      <c r="A19" s="13">
        <v>16</v>
      </c>
      <c r="B19" s="14" t="s">
        <v>8</v>
      </c>
      <c r="C19" s="14" t="str">
        <f>"阮玉华"</f>
        <v>阮玉华</v>
      </c>
      <c r="D19" s="17">
        <v>71.33</v>
      </c>
      <c r="E19" s="18">
        <v>16</v>
      </c>
      <c r="F19" s="13"/>
    </row>
    <row r="20" ht="34" customHeight="1" spans="1:6">
      <c r="A20" s="13">
        <v>17</v>
      </c>
      <c r="B20" s="14" t="s">
        <v>8</v>
      </c>
      <c r="C20" s="14" t="str">
        <f>"符永帅"</f>
        <v>符永帅</v>
      </c>
      <c r="D20" s="17">
        <v>70.67</v>
      </c>
      <c r="E20" s="18">
        <v>17</v>
      </c>
      <c r="F20" s="13"/>
    </row>
    <row r="21" ht="34" customHeight="1" spans="1:6">
      <c r="A21" s="13">
        <v>18</v>
      </c>
      <c r="B21" s="14" t="s">
        <v>8</v>
      </c>
      <c r="C21" s="14" t="str">
        <f>"李韦燕"</f>
        <v>李韦燕</v>
      </c>
      <c r="D21" s="17">
        <v>70</v>
      </c>
      <c r="E21" s="18">
        <v>18</v>
      </c>
      <c r="F21" s="13"/>
    </row>
    <row r="22" ht="34" customHeight="1" spans="1:6">
      <c r="A22" s="13">
        <v>19</v>
      </c>
      <c r="B22" s="14" t="s">
        <v>8</v>
      </c>
      <c r="C22" s="14" t="str">
        <f>"曾梦美"</f>
        <v>曾梦美</v>
      </c>
      <c r="D22" s="17">
        <v>68.67</v>
      </c>
      <c r="E22" s="18">
        <v>19</v>
      </c>
      <c r="F22" s="13"/>
    </row>
    <row r="23" ht="34" customHeight="1" spans="1:6">
      <c r="A23" s="13">
        <v>20</v>
      </c>
      <c r="B23" s="14" t="s">
        <v>8</v>
      </c>
      <c r="C23" s="14" t="str">
        <f>"陈宣蓉"</f>
        <v>陈宣蓉</v>
      </c>
      <c r="D23" s="17">
        <v>67.67</v>
      </c>
      <c r="E23" s="18">
        <v>20</v>
      </c>
      <c r="F23" s="13"/>
    </row>
    <row r="24" ht="34" customHeight="1" spans="1:6">
      <c r="A24" s="13">
        <v>21</v>
      </c>
      <c r="B24" s="14" t="s">
        <v>8</v>
      </c>
      <c r="C24" s="14" t="str">
        <f>"谢如意"</f>
        <v>谢如意</v>
      </c>
      <c r="D24" s="17">
        <v>67.33</v>
      </c>
      <c r="E24" s="18">
        <v>21</v>
      </c>
      <c r="F24" s="13"/>
    </row>
    <row r="25" ht="34" customHeight="1" spans="1:6">
      <c r="A25" s="13">
        <v>22</v>
      </c>
      <c r="B25" s="14" t="s">
        <v>8</v>
      </c>
      <c r="C25" s="14" t="str">
        <f>"符学博"</f>
        <v>符学博</v>
      </c>
      <c r="D25" s="17">
        <v>62.67</v>
      </c>
      <c r="E25" s="18">
        <v>22</v>
      </c>
      <c r="F25" s="13"/>
    </row>
    <row r="26" ht="34" customHeight="1" spans="1:6">
      <c r="A26" s="13">
        <v>23</v>
      </c>
      <c r="B26" s="14" t="s">
        <v>8</v>
      </c>
      <c r="C26" s="14" t="str">
        <f>"郭子清"</f>
        <v>郭子清</v>
      </c>
      <c r="D26" s="17"/>
      <c r="E26" s="18"/>
      <c r="F26" s="13" t="s">
        <v>9</v>
      </c>
    </row>
    <row r="27" ht="34" customHeight="1" spans="1:6">
      <c r="A27" s="13">
        <v>24</v>
      </c>
      <c r="B27" s="14" t="s">
        <v>8</v>
      </c>
      <c r="C27" s="14" t="str">
        <f>"卜保勤"</f>
        <v>卜保勤</v>
      </c>
      <c r="D27" s="17"/>
      <c r="E27" s="18"/>
      <c r="F27" s="13" t="s">
        <v>9</v>
      </c>
    </row>
    <row r="28" ht="34" customHeight="1" spans="1:6">
      <c r="A28" s="13">
        <v>25</v>
      </c>
      <c r="B28" s="14" t="s">
        <v>8</v>
      </c>
      <c r="C28" s="14" t="str">
        <f>"陈美静"</f>
        <v>陈美静</v>
      </c>
      <c r="D28" s="17"/>
      <c r="E28" s="18"/>
      <c r="F28" s="13" t="s">
        <v>9</v>
      </c>
    </row>
    <row r="29" ht="34" customHeight="1" spans="1:6">
      <c r="A29" s="13">
        <v>26</v>
      </c>
      <c r="B29" s="14" t="s">
        <v>8</v>
      </c>
      <c r="C29" s="14" t="str">
        <f>"符民"</f>
        <v>符民</v>
      </c>
      <c r="D29" s="17"/>
      <c r="E29" s="18"/>
      <c r="F29" s="13" t="s">
        <v>9</v>
      </c>
    </row>
    <row r="30" ht="34" customHeight="1" spans="1:6">
      <c r="A30" s="13">
        <v>27</v>
      </c>
      <c r="B30" s="14" t="s">
        <v>8</v>
      </c>
      <c r="C30" s="14" t="str">
        <f>"卜保任"</f>
        <v>卜保任</v>
      </c>
      <c r="D30" s="17"/>
      <c r="E30" s="18"/>
      <c r="F30" s="13" t="s">
        <v>9</v>
      </c>
    </row>
    <row r="31" ht="34" customHeight="1" spans="1:6">
      <c r="A31" s="13">
        <v>28</v>
      </c>
      <c r="B31" s="14" t="s">
        <v>8</v>
      </c>
      <c r="C31" s="14" t="str">
        <f>"詹婉莉"</f>
        <v>詹婉莉</v>
      </c>
      <c r="D31" s="17"/>
      <c r="E31" s="18"/>
      <c r="F31" s="13" t="s">
        <v>9</v>
      </c>
    </row>
    <row r="32" ht="34" customHeight="1" spans="1:6">
      <c r="A32" s="13">
        <v>29</v>
      </c>
      <c r="B32" s="14" t="s">
        <v>8</v>
      </c>
      <c r="C32" s="14" t="str">
        <f>"王信深"</f>
        <v>王信深</v>
      </c>
      <c r="D32" s="17"/>
      <c r="E32" s="18"/>
      <c r="F32" s="13" t="s">
        <v>9</v>
      </c>
    </row>
    <row r="33" ht="34" customHeight="1" spans="1:6">
      <c r="A33" s="13">
        <v>30</v>
      </c>
      <c r="B33" s="14" t="s">
        <v>8</v>
      </c>
      <c r="C33" s="14" t="str">
        <f>"曾叶"</f>
        <v>曾叶</v>
      </c>
      <c r="D33" s="17"/>
      <c r="E33" s="18"/>
      <c r="F33" s="13" t="s">
        <v>9</v>
      </c>
    </row>
    <row r="34" ht="34" customHeight="1" spans="1:6">
      <c r="A34" s="13">
        <v>31</v>
      </c>
      <c r="B34" s="14" t="s">
        <v>8</v>
      </c>
      <c r="C34" s="14" t="str">
        <f>"傅浩"</f>
        <v>傅浩</v>
      </c>
      <c r="D34" s="17"/>
      <c r="E34" s="18"/>
      <c r="F34" s="13" t="s">
        <v>9</v>
      </c>
    </row>
    <row r="35" ht="34" customHeight="1" spans="1:6">
      <c r="A35" s="13">
        <v>32</v>
      </c>
      <c r="B35" s="14" t="s">
        <v>8</v>
      </c>
      <c r="C35" s="14" t="str">
        <f>"陈惠娇"</f>
        <v>陈惠娇</v>
      </c>
      <c r="D35" s="17"/>
      <c r="E35" s="18"/>
      <c r="F35" s="13" t="s">
        <v>9</v>
      </c>
    </row>
    <row r="36" customHeight="1" spans="1:6">
      <c r="A36" s="13">
        <v>33</v>
      </c>
      <c r="B36" s="14" t="s">
        <v>10</v>
      </c>
      <c r="C36" s="14" t="str">
        <f>"符楠"</f>
        <v>符楠</v>
      </c>
      <c r="D36" s="15">
        <v>83.17</v>
      </c>
      <c r="E36" s="16">
        <v>1</v>
      </c>
      <c r="F36" s="13"/>
    </row>
    <row r="37" customHeight="1" spans="1:6">
      <c r="A37" s="13">
        <v>34</v>
      </c>
      <c r="B37" s="14" t="s">
        <v>10</v>
      </c>
      <c r="C37" s="14" t="str">
        <f>"李成刚"</f>
        <v>李成刚</v>
      </c>
      <c r="D37" s="15">
        <v>83.17</v>
      </c>
      <c r="E37" s="16">
        <v>1</v>
      </c>
      <c r="F37" s="13"/>
    </row>
    <row r="38" customHeight="1" spans="1:6">
      <c r="A38" s="13">
        <v>35</v>
      </c>
      <c r="B38" s="14" t="s">
        <v>10</v>
      </c>
      <c r="C38" s="14" t="str">
        <f>"冯婷婷"</f>
        <v>冯婷婷</v>
      </c>
      <c r="D38" s="17">
        <v>82.17</v>
      </c>
      <c r="E38" s="18">
        <v>3</v>
      </c>
      <c r="F38" s="13"/>
    </row>
    <row r="39" customHeight="1" spans="1:6">
      <c r="A39" s="13">
        <v>36</v>
      </c>
      <c r="B39" s="14" t="s">
        <v>10</v>
      </c>
      <c r="C39" s="14" t="str">
        <f>"刘乾秀"</f>
        <v>刘乾秀</v>
      </c>
      <c r="D39" s="17">
        <v>77.33</v>
      </c>
      <c r="E39" s="18">
        <v>4</v>
      </c>
      <c r="F39" s="13"/>
    </row>
    <row r="40" customHeight="1" spans="1:6">
      <c r="A40" s="13">
        <v>37</v>
      </c>
      <c r="B40" s="14" t="s">
        <v>10</v>
      </c>
      <c r="C40" s="14" t="str">
        <f>" 王鹤玲"</f>
        <v> 王鹤玲</v>
      </c>
      <c r="D40" s="17">
        <v>76.83</v>
      </c>
      <c r="E40" s="18">
        <v>5</v>
      </c>
      <c r="F40" s="13"/>
    </row>
    <row r="41" customHeight="1" spans="1:6">
      <c r="A41" s="13">
        <v>38</v>
      </c>
      <c r="B41" s="14" t="s">
        <v>10</v>
      </c>
      <c r="C41" s="14" t="str">
        <f>"符祥豪"</f>
        <v>符祥豪</v>
      </c>
      <c r="D41" s="17">
        <v>71.67</v>
      </c>
      <c r="E41" s="18">
        <v>6</v>
      </c>
      <c r="F41" s="13"/>
    </row>
    <row r="42" customHeight="1" spans="1:6">
      <c r="A42" s="13">
        <v>39</v>
      </c>
      <c r="B42" s="14" t="s">
        <v>10</v>
      </c>
      <c r="C42" s="14" t="str">
        <f>"秦丽梅"</f>
        <v>秦丽梅</v>
      </c>
      <c r="D42" s="17">
        <v>65.5</v>
      </c>
      <c r="E42" s="18">
        <v>7</v>
      </c>
      <c r="F42" s="13"/>
    </row>
    <row r="43" customHeight="1" spans="1:6">
      <c r="A43" s="13">
        <v>40</v>
      </c>
      <c r="B43" s="14" t="s">
        <v>10</v>
      </c>
      <c r="C43" s="14" t="str">
        <f>"赵万仁"</f>
        <v>赵万仁</v>
      </c>
      <c r="D43" s="17">
        <v>64</v>
      </c>
      <c r="E43" s="18">
        <v>8</v>
      </c>
      <c r="F43" s="13"/>
    </row>
    <row r="44" customHeight="1" spans="1:6">
      <c r="A44" s="13">
        <v>41</v>
      </c>
      <c r="B44" s="14" t="s">
        <v>10</v>
      </c>
      <c r="C44" s="14" t="str">
        <f>"苏乐生"</f>
        <v>苏乐生</v>
      </c>
      <c r="D44" s="17">
        <v>64</v>
      </c>
      <c r="E44" s="18">
        <v>8</v>
      </c>
      <c r="F44" s="13"/>
    </row>
    <row r="45" customHeight="1" spans="1:6">
      <c r="A45" s="13">
        <v>42</v>
      </c>
      <c r="B45" s="14" t="s">
        <v>10</v>
      </c>
      <c r="C45" s="14" t="str">
        <f>"杨喜悦"</f>
        <v>杨喜悦</v>
      </c>
      <c r="D45" s="17">
        <v>60.33</v>
      </c>
      <c r="E45" s="18">
        <v>10</v>
      </c>
      <c r="F45" s="13"/>
    </row>
    <row r="46" customHeight="1" spans="1:6">
      <c r="A46" s="13">
        <v>43</v>
      </c>
      <c r="B46" s="14" t="s">
        <v>10</v>
      </c>
      <c r="C46" s="14" t="str">
        <f>"林道南"</f>
        <v>林道南</v>
      </c>
      <c r="D46" s="17"/>
      <c r="E46" s="18"/>
      <c r="F46" s="13" t="s">
        <v>9</v>
      </c>
    </row>
    <row r="47" customHeight="1" spans="1:6">
      <c r="A47" s="13">
        <v>44</v>
      </c>
      <c r="B47" s="14" t="s">
        <v>10</v>
      </c>
      <c r="C47" s="14" t="str">
        <f>"徐紫桃"</f>
        <v>徐紫桃</v>
      </c>
      <c r="D47" s="17"/>
      <c r="E47" s="18"/>
      <c r="F47" s="13" t="s">
        <v>9</v>
      </c>
    </row>
    <row r="48" customHeight="1" spans="1:6">
      <c r="A48" s="13">
        <v>45</v>
      </c>
      <c r="B48" s="14" t="s">
        <v>10</v>
      </c>
      <c r="C48" s="14" t="str">
        <f>"吴明泽"</f>
        <v>吴明泽</v>
      </c>
      <c r="D48" s="17"/>
      <c r="E48" s="18"/>
      <c r="F48" s="13" t="s">
        <v>9</v>
      </c>
    </row>
    <row r="49" customHeight="1" spans="1:6">
      <c r="A49" s="13">
        <v>46</v>
      </c>
      <c r="B49" s="14" t="s">
        <v>10</v>
      </c>
      <c r="C49" s="14" t="str">
        <f>"吴榕"</f>
        <v>吴榕</v>
      </c>
      <c r="D49" s="17"/>
      <c r="E49" s="18"/>
      <c r="F49" s="13" t="s">
        <v>9</v>
      </c>
    </row>
    <row r="50" customHeight="1" spans="1:6">
      <c r="A50" s="13">
        <v>47</v>
      </c>
      <c r="B50" s="14" t="s">
        <v>11</v>
      </c>
      <c r="C50" s="14" t="str">
        <f>"卢泰"</f>
        <v>卢泰</v>
      </c>
      <c r="D50" s="15">
        <v>74.33</v>
      </c>
      <c r="E50" s="16">
        <v>1</v>
      </c>
      <c r="F50" s="19"/>
    </row>
    <row r="51" customHeight="1" spans="1:6">
      <c r="A51" s="13">
        <v>48</v>
      </c>
      <c r="B51" s="14" t="s">
        <v>11</v>
      </c>
      <c r="C51" s="14" t="str">
        <f>"李亭汶"</f>
        <v>李亭汶</v>
      </c>
      <c r="D51" s="17"/>
      <c r="E51" s="18"/>
      <c r="F51" s="13" t="s">
        <v>9</v>
      </c>
    </row>
    <row r="52" customHeight="1" spans="1:6">
      <c r="A52" s="13">
        <v>49</v>
      </c>
      <c r="B52" s="14" t="s">
        <v>11</v>
      </c>
      <c r="C52" s="14" t="str">
        <f>"麦思卿"</f>
        <v>麦思卿</v>
      </c>
      <c r="D52" s="17"/>
      <c r="E52" s="18"/>
      <c r="F52" s="13" t="s">
        <v>9</v>
      </c>
    </row>
    <row r="53" customHeight="1" spans="1:6">
      <c r="A53" s="13">
        <v>50</v>
      </c>
      <c r="B53" s="14" t="s">
        <v>12</v>
      </c>
      <c r="C53" s="14" t="str">
        <f>"苏俊良"</f>
        <v>苏俊良</v>
      </c>
      <c r="D53" s="15">
        <v>66.67</v>
      </c>
      <c r="E53" s="16">
        <v>1</v>
      </c>
      <c r="F53" s="13"/>
    </row>
    <row r="54" customHeight="1" spans="1:6">
      <c r="A54" s="13">
        <v>51</v>
      </c>
      <c r="B54" s="14" t="s">
        <v>12</v>
      </c>
      <c r="C54" s="14" t="str">
        <f>"梁剑辉"</f>
        <v>梁剑辉</v>
      </c>
      <c r="D54" s="17"/>
      <c r="E54" s="18"/>
      <c r="F54" s="13" t="s">
        <v>9</v>
      </c>
    </row>
    <row r="55" customHeight="1" spans="1:6">
      <c r="A55" s="13">
        <v>52</v>
      </c>
      <c r="B55" s="14" t="s">
        <v>12</v>
      </c>
      <c r="C55" s="14" t="str">
        <f>"符真铭"</f>
        <v>符真铭</v>
      </c>
      <c r="D55" s="17"/>
      <c r="E55" s="18"/>
      <c r="F55" s="13" t="s">
        <v>9</v>
      </c>
    </row>
    <row r="56" customHeight="1" spans="1:6">
      <c r="A56" s="13">
        <v>53</v>
      </c>
      <c r="B56" s="14" t="s">
        <v>12</v>
      </c>
      <c r="C56" s="14" t="str">
        <f>"叶方圆"</f>
        <v>叶方圆</v>
      </c>
      <c r="D56" s="17"/>
      <c r="E56" s="18"/>
      <c r="F56" s="13" t="s">
        <v>9</v>
      </c>
    </row>
    <row r="57" customHeight="1" spans="1:6">
      <c r="A57" s="13">
        <v>54</v>
      </c>
      <c r="B57" s="14" t="s">
        <v>12</v>
      </c>
      <c r="C57" s="14" t="str">
        <f>"陈乙莹"</f>
        <v>陈乙莹</v>
      </c>
      <c r="D57" s="17"/>
      <c r="E57" s="18"/>
      <c r="F57" s="13" t="s">
        <v>9</v>
      </c>
    </row>
    <row r="58" customHeight="1" spans="1:6">
      <c r="A58" s="13">
        <v>55</v>
      </c>
      <c r="B58" s="14" t="s">
        <v>13</v>
      </c>
      <c r="C58" s="14" t="str">
        <f>"黄雪娟"</f>
        <v>黄雪娟</v>
      </c>
      <c r="D58" s="15">
        <v>79.83</v>
      </c>
      <c r="E58" s="16">
        <v>1</v>
      </c>
      <c r="F58" s="13"/>
    </row>
    <row r="59" customHeight="1" spans="1:6">
      <c r="A59" s="13">
        <v>56</v>
      </c>
      <c r="B59" s="14" t="s">
        <v>13</v>
      </c>
      <c r="C59" s="14" t="str">
        <f>"张玉珠"</f>
        <v>张玉珠</v>
      </c>
      <c r="D59" s="17">
        <v>73.67</v>
      </c>
      <c r="E59" s="18">
        <v>2</v>
      </c>
      <c r="F59" s="13"/>
    </row>
    <row r="60" customHeight="1" spans="1:6">
      <c r="A60" s="13">
        <v>57</v>
      </c>
      <c r="B60" s="14" t="s">
        <v>13</v>
      </c>
      <c r="C60" s="14" t="str">
        <f>"甘芃蓉"</f>
        <v>甘芃蓉</v>
      </c>
      <c r="D60" s="17">
        <v>72.5</v>
      </c>
      <c r="E60" s="18">
        <v>3</v>
      </c>
      <c r="F60" s="13"/>
    </row>
    <row r="61" customHeight="1" spans="1:6">
      <c r="A61" s="13">
        <v>58</v>
      </c>
      <c r="B61" s="14" t="s">
        <v>13</v>
      </c>
      <c r="C61" s="14" t="str">
        <f>"詹宗瑜"</f>
        <v>詹宗瑜</v>
      </c>
      <c r="D61" s="17">
        <v>72.33</v>
      </c>
      <c r="E61" s="18">
        <v>4</v>
      </c>
      <c r="F61" s="13"/>
    </row>
    <row r="62" customHeight="1" spans="1:6">
      <c r="A62" s="13">
        <v>59</v>
      </c>
      <c r="B62" s="14" t="s">
        <v>13</v>
      </c>
      <c r="C62" s="14" t="str">
        <f>"符文精"</f>
        <v>符文精</v>
      </c>
      <c r="D62" s="17">
        <v>64.17</v>
      </c>
      <c r="E62" s="18">
        <v>5</v>
      </c>
      <c r="F62" s="13"/>
    </row>
    <row r="63" customHeight="1" spans="1:6">
      <c r="A63" s="13">
        <v>60</v>
      </c>
      <c r="B63" s="14" t="s">
        <v>13</v>
      </c>
      <c r="C63" s="14" t="str">
        <f>"林秋琼"</f>
        <v>林秋琼</v>
      </c>
      <c r="D63" s="17"/>
      <c r="E63" s="18"/>
      <c r="F63" s="13" t="s">
        <v>9</v>
      </c>
    </row>
    <row r="64" customHeight="1" spans="1:6">
      <c r="A64" s="13">
        <v>61</v>
      </c>
      <c r="B64" s="14" t="s">
        <v>13</v>
      </c>
      <c r="C64" s="14" t="str">
        <f>"邢维妃"</f>
        <v>邢维妃</v>
      </c>
      <c r="D64" s="17"/>
      <c r="E64" s="18"/>
      <c r="F64" s="13" t="s">
        <v>9</v>
      </c>
    </row>
    <row r="65" customHeight="1" spans="1:6">
      <c r="A65" s="13">
        <v>62</v>
      </c>
      <c r="B65" s="14" t="s">
        <v>14</v>
      </c>
      <c r="C65" s="14" t="str">
        <f>"王新孟"</f>
        <v>王新孟</v>
      </c>
      <c r="D65" s="15">
        <v>84.17</v>
      </c>
      <c r="E65" s="16">
        <v>1</v>
      </c>
      <c r="F65" s="13"/>
    </row>
    <row r="66" customHeight="1" spans="1:6">
      <c r="A66" s="13">
        <v>63</v>
      </c>
      <c r="B66" s="14" t="s">
        <v>14</v>
      </c>
      <c r="C66" s="14" t="str">
        <f>"孙萄萄"</f>
        <v>孙萄萄</v>
      </c>
      <c r="D66" s="15">
        <v>80.83</v>
      </c>
      <c r="E66" s="16">
        <v>2</v>
      </c>
      <c r="F66" s="13"/>
    </row>
    <row r="67" customHeight="1" spans="1:6">
      <c r="A67" s="13">
        <v>64</v>
      </c>
      <c r="B67" s="14" t="s">
        <v>14</v>
      </c>
      <c r="C67" s="14" t="str">
        <f>"钟成"</f>
        <v>钟成</v>
      </c>
      <c r="D67" s="15">
        <v>80</v>
      </c>
      <c r="E67" s="16">
        <v>3</v>
      </c>
      <c r="F67" s="13"/>
    </row>
    <row r="68" customHeight="1" spans="1:6">
      <c r="A68" s="13">
        <v>65</v>
      </c>
      <c r="B68" s="14" t="s">
        <v>14</v>
      </c>
      <c r="C68" s="14" t="str">
        <f>"王川佳"</f>
        <v>王川佳</v>
      </c>
      <c r="D68" s="15">
        <v>75.67</v>
      </c>
      <c r="E68" s="16">
        <v>4</v>
      </c>
      <c r="F68" s="13"/>
    </row>
    <row r="69" customHeight="1" spans="1:6">
      <c r="A69" s="13">
        <v>66</v>
      </c>
      <c r="B69" s="14" t="s">
        <v>14</v>
      </c>
      <c r="C69" s="14" t="str">
        <f>"张慧娟"</f>
        <v>张慧娟</v>
      </c>
      <c r="D69" s="15">
        <v>75</v>
      </c>
      <c r="E69" s="16">
        <v>5</v>
      </c>
      <c r="F69" s="13"/>
    </row>
    <row r="70" customHeight="1" spans="1:6">
      <c r="A70" s="13">
        <v>67</v>
      </c>
      <c r="B70" s="14" t="s">
        <v>14</v>
      </c>
      <c r="C70" s="14" t="str">
        <f>"王于宁"</f>
        <v>王于宁</v>
      </c>
      <c r="D70" s="15">
        <v>73.5</v>
      </c>
      <c r="E70" s="16">
        <v>6</v>
      </c>
      <c r="F70" s="13"/>
    </row>
    <row r="71" customHeight="1" spans="1:6">
      <c r="A71" s="13">
        <v>68</v>
      </c>
      <c r="B71" s="14" t="s">
        <v>14</v>
      </c>
      <c r="C71" s="14" t="str">
        <f>"陈越锶"</f>
        <v>陈越锶</v>
      </c>
      <c r="D71" s="15">
        <v>68.17</v>
      </c>
      <c r="E71" s="16">
        <v>7</v>
      </c>
      <c r="F71" s="13"/>
    </row>
    <row r="72" customHeight="1" spans="1:6">
      <c r="A72" s="13">
        <v>69</v>
      </c>
      <c r="B72" s="14" t="s">
        <v>14</v>
      </c>
      <c r="C72" s="14" t="str">
        <f>"李亚妹"</f>
        <v>李亚妹</v>
      </c>
      <c r="D72" s="17"/>
      <c r="E72" s="18"/>
      <c r="F72" s="13" t="s">
        <v>9</v>
      </c>
    </row>
    <row r="73" customHeight="1" spans="1:6">
      <c r="A73" s="13">
        <v>70</v>
      </c>
      <c r="B73" s="14" t="s">
        <v>14</v>
      </c>
      <c r="C73" s="14" t="str">
        <f>"黎肖燕"</f>
        <v>黎肖燕</v>
      </c>
      <c r="D73" s="17"/>
      <c r="E73" s="18"/>
      <c r="F73" s="13" t="s">
        <v>9</v>
      </c>
    </row>
    <row r="74" customHeight="1" spans="1:6">
      <c r="A74" s="13">
        <v>71</v>
      </c>
      <c r="B74" s="14" t="s">
        <v>15</v>
      </c>
      <c r="C74" s="14" t="str">
        <f>"罗莹"</f>
        <v>罗莹</v>
      </c>
      <c r="D74" s="15">
        <v>77.83</v>
      </c>
      <c r="E74" s="16">
        <v>1</v>
      </c>
      <c r="F74" s="13"/>
    </row>
    <row r="75" customHeight="1" spans="1:6">
      <c r="A75" s="13">
        <v>72</v>
      </c>
      <c r="B75" s="14" t="s">
        <v>15</v>
      </c>
      <c r="C75" s="14" t="str">
        <f>"许敏"</f>
        <v>许敏</v>
      </c>
      <c r="D75" s="15">
        <v>75.33</v>
      </c>
      <c r="E75" s="16">
        <v>2</v>
      </c>
      <c r="F75" s="13"/>
    </row>
    <row r="76" customHeight="1" spans="1:6">
      <c r="A76" s="13">
        <v>73</v>
      </c>
      <c r="B76" s="14" t="s">
        <v>15</v>
      </c>
      <c r="C76" s="14" t="str">
        <f>"吴箪豆"</f>
        <v>吴箪豆</v>
      </c>
      <c r="D76" s="15">
        <v>74</v>
      </c>
      <c r="E76" s="16">
        <v>3</v>
      </c>
      <c r="F76" s="13"/>
    </row>
    <row r="77" customHeight="1" spans="1:6">
      <c r="A77" s="13">
        <v>74</v>
      </c>
      <c r="B77" s="14" t="s">
        <v>15</v>
      </c>
      <c r="C77" s="14" t="str">
        <f>"张思勤"</f>
        <v>张思勤</v>
      </c>
      <c r="D77" s="15">
        <v>73.67</v>
      </c>
      <c r="E77" s="16">
        <v>4</v>
      </c>
      <c r="F77" s="13"/>
    </row>
    <row r="78" customHeight="1" spans="1:6">
      <c r="A78" s="13">
        <v>75</v>
      </c>
      <c r="B78" s="14" t="s">
        <v>15</v>
      </c>
      <c r="C78" s="14" t="str">
        <f>"羊丽芳"</f>
        <v>羊丽芳</v>
      </c>
      <c r="D78" s="15">
        <v>72.5</v>
      </c>
      <c r="E78" s="16">
        <v>5</v>
      </c>
      <c r="F78" s="13"/>
    </row>
    <row r="79" customHeight="1" spans="1:6">
      <c r="A79" s="13">
        <v>76</v>
      </c>
      <c r="B79" s="14" t="s">
        <v>15</v>
      </c>
      <c r="C79" s="14" t="str">
        <f>"曾惠莹"</f>
        <v>曾惠莹</v>
      </c>
      <c r="D79" s="15">
        <v>67.83</v>
      </c>
      <c r="E79" s="16">
        <v>6</v>
      </c>
      <c r="F79" s="13"/>
    </row>
    <row r="80" customHeight="1" spans="1:6">
      <c r="A80" s="13">
        <v>77</v>
      </c>
      <c r="B80" s="14" t="s">
        <v>16</v>
      </c>
      <c r="C80" s="14" t="str">
        <f>"许晨露"</f>
        <v>许晨露</v>
      </c>
      <c r="D80" s="15">
        <v>80</v>
      </c>
      <c r="E80" s="16">
        <v>1</v>
      </c>
      <c r="F80" s="13"/>
    </row>
    <row r="81" customHeight="1" spans="1:6">
      <c r="A81" s="13">
        <v>78</v>
      </c>
      <c r="B81" s="14" t="s">
        <v>16</v>
      </c>
      <c r="C81" s="14" t="str">
        <f>"王熙妹"</f>
        <v>王熙妹</v>
      </c>
      <c r="D81" s="15">
        <v>77.67</v>
      </c>
      <c r="E81" s="16">
        <v>2</v>
      </c>
      <c r="F81" s="13"/>
    </row>
  </sheetData>
  <mergeCells count="1">
    <mergeCell ref="A2:F2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王志林(党政信息中心收发员)</cp:lastModifiedBy>
  <dcterms:created xsi:type="dcterms:W3CDTF">2024-08-13T03:14:00Z</dcterms:created>
  <dcterms:modified xsi:type="dcterms:W3CDTF">2024-08-21T02:14:05Z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9799BDADFC20450484798D1F251F12BD_13</vt:lpwstr>
  </property>
  <property fmtid="{D5CDD505-2E9C-101B-9397-08002B2CF9AE}" pid="3" name="KSOProductBuildVer">
    <vt:lpwstr>2052-11.8.2.8411</vt:lpwstr>
  </property>
</Properties>
</file>