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<sst xmlns="http://schemas.openxmlformats.org/spreadsheetml/2006/main" count="60" uniqueCount="17">
  <si>
    <t>三亚市中医院
2024年度校园招聘编外卫生专业技术人员（第二批）应届生体检结果名单</t>
  </si>
  <si>
    <t>序号</t>
  </si>
  <si>
    <t>报考岗位</t>
  </si>
  <si>
    <t>姓名</t>
  </si>
  <si>
    <t>性别</t>
  </si>
  <si>
    <t>报考号</t>
  </si>
  <si>
    <t>体检结果</t>
  </si>
  <si>
    <t>备注</t>
  </si>
  <si>
    <t>儿科医师</t>
  </si>
  <si>
    <t>合格</t>
  </si>
  <si>
    <t>药师</t>
  </si>
  <si>
    <t>中药师</t>
  </si>
  <si>
    <t>心血管内科医师</t>
  </si>
  <si>
    <t>佘林君</t>
  </si>
  <si>
    <t>男</t>
  </si>
  <si>
    <t>创伤骨科医师</t>
  </si>
  <si>
    <t>护理人员2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</si>
</sst>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pane ySplit="2" topLeftCell="A9" activePane="bottomLeft" state="frozen"/>
      <selection/>
      <selection pane="bottomLeft" activeCell="J11" sqref="J11"/>
    </sheetView>
  </sheetViews>
  <sheetFormatPr defaultColWidth="9" defaultRowHeight="13.5"/>
  <cols>
    <col min="1" max="1" width="8.625" customWidth="1"/>
    <col min="2" max="2" width="25.625" customWidth="1"/>
    <col min="3" max="4" width="10.625" customWidth="1"/>
    <col min="5" max="5" width="25.625" customWidth="1"/>
    <col min="6" max="6" width="10.625" customWidth="1"/>
    <col min="7" max="8" width="15.625" customWidth="1"/>
    <col min="9" max="10" width="10.625" customWidth="1"/>
  </cols>
  <sheetData>
    <row r="1" s="1" customFormat="1" ht="90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</row>
    <row r="2" s="2" customFormat="1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/>
      <c r="I2"/>
      <c r="J2"/>
    </row>
    <row r="3" ht="30" customHeight="1" spans="1:7">
      <c r="A3" s="7">
        <v>1</v>
      </c>
      <c r="B3" s="8" t="s">
        <v>8</v>
      </c>
      <c r="C3" s="8" t="str">
        <f>"朱春燕"</f>
        <v>朱春燕</v>
      </c>
      <c r="D3" s="9" t="str">
        <f>"女"</f>
        <v>女</v>
      </c>
      <c r="E3" s="9" t="str">
        <f>"63172024041410311721011"</f>
        <v>63172024041410311721011</v>
      </c>
      <c r="F3" s="7" t="s">
        <v>9</v>
      </c>
      <c r="G3" s="8"/>
    </row>
    <row r="4" ht="30" customHeight="1" spans="1:7">
      <c r="A4" s="7">
        <v>2</v>
      </c>
      <c r="B4" s="8" t="s">
        <v>10</v>
      </c>
      <c r="C4" s="8" t="str">
        <f>"周小妹"</f>
        <v>周小妹</v>
      </c>
      <c r="D4" s="9" t="str">
        <f>"女"</f>
        <v>女</v>
      </c>
      <c r="E4" s="9" t="str">
        <f>"63172024041423352023907"</f>
        <v>63172024041423352023907</v>
      </c>
      <c r="F4" s="7" t="s">
        <v>9</v>
      </c>
      <c r="G4" s="8"/>
    </row>
    <row r="5" ht="30" customHeight="1" spans="1:7">
      <c r="A5" s="7">
        <v>3</v>
      </c>
      <c r="B5" s="8" t="s">
        <v>11</v>
      </c>
      <c r="C5" s="8" t="str">
        <f>"林良文"</f>
        <v>林良文</v>
      </c>
      <c r="D5" s="9" t="str">
        <f t="shared" ref="D5:D9" si="0">"男"</f>
        <v>男</v>
      </c>
      <c r="E5" s="9" t="str">
        <f>"63172024041518421428776"</f>
        <v>63172024041518421428776</v>
      </c>
      <c r="F5" s="7" t="s">
        <v>9</v>
      </c>
      <c r="G5" s="8"/>
    </row>
    <row r="6" ht="30" customHeight="1" spans="1:7">
      <c r="A6" s="7">
        <v>4</v>
      </c>
      <c r="B6" s="8" t="s">
        <v>8</v>
      </c>
      <c r="C6" s="8" t="str">
        <f>"许根"</f>
        <v>许根</v>
      </c>
      <c r="D6" s="9" t="str">
        <f t="shared" si="0"/>
        <v>男</v>
      </c>
      <c r="E6" s="9" t="str">
        <f>"63172024041321253220031"</f>
        <v>63172024041321253220031</v>
      </c>
      <c r="F6" s="7" t="s">
        <v>9</v>
      </c>
      <c r="G6" s="8"/>
    </row>
    <row r="7" ht="30" customHeight="1" spans="1:7">
      <c r="A7" s="7">
        <v>5</v>
      </c>
      <c r="B7" s="8" t="s">
        <v>12</v>
      </c>
      <c r="C7" s="8" t="s">
        <v>13</v>
      </c>
      <c r="D7" s="9" t="s">
        <v>14</v>
      </c>
      <c r="E7" s="9" t="str">
        <f>"63172024041409442620751"</f>
        <v>63172024041409442620751</v>
      </c>
      <c r="F7" s="7" t="s">
        <v>9</v>
      </c>
      <c r="G7" s="8"/>
    </row>
    <row r="8" ht="30" customHeight="1" spans="1:7">
      <c r="A8" s="7">
        <v>6</v>
      </c>
      <c r="B8" s="8" t="s">
        <v>15</v>
      </c>
      <c r="C8" s="8" t="str">
        <f>"周海松"</f>
        <v>周海松</v>
      </c>
      <c r="D8" s="9" t="str">
        <f t="shared" si="0"/>
        <v>男</v>
      </c>
      <c r="E8" s="9" t="str">
        <f>"63172024041511464126272"</f>
        <v>63172024041511464126272</v>
      </c>
      <c r="F8" s="7" t="s">
        <v>9</v>
      </c>
      <c r="G8" s="8"/>
    </row>
    <row r="9" ht="30" customHeight="1" spans="1:7">
      <c r="A9" s="7">
        <v>7</v>
      </c>
      <c r="B9" s="8" t="s">
        <v>16</v>
      </c>
      <c r="C9" s="8" t="str">
        <f>"罗细承"</f>
        <v>罗细承</v>
      </c>
      <c r="D9" s="9" t="str">
        <f t="shared" si="0"/>
        <v>男</v>
      </c>
      <c r="E9" s="9" t="str">
        <f>"63172024041514431527264"</f>
        <v>63172024041514431527264</v>
      </c>
      <c r="F9" s="7" t="s">
        <v>9</v>
      </c>
      <c r="G9" s="8"/>
    </row>
    <row r="10" ht="30" customHeight="1" spans="1:7">
      <c r="A10" s="7">
        <v>8</v>
      </c>
      <c r="B10" s="8" t="s">
        <v>16</v>
      </c>
      <c r="C10" s="8" t="str">
        <f>"王莹"</f>
        <v>王莹</v>
      </c>
      <c r="D10" s="9" t="str">
        <f t="shared" ref="D10:D13" si="1">"女"</f>
        <v>女</v>
      </c>
      <c r="E10" s="9" t="str">
        <f>"63172024041608511230769"</f>
        <v>63172024041608511230769</v>
      </c>
      <c r="F10" s="7" t="s">
        <v>9</v>
      </c>
      <c r="G10" s="8"/>
    </row>
    <row r="11" ht="30" customHeight="1" spans="1:7">
      <c r="A11" s="7">
        <v>9</v>
      </c>
      <c r="B11" s="8" t="s">
        <v>16</v>
      </c>
      <c r="C11" s="8" t="str">
        <f>"邢水锦"</f>
        <v>邢水锦</v>
      </c>
      <c r="D11" s="9" t="str">
        <f t="shared" si="1"/>
        <v>女</v>
      </c>
      <c r="E11" s="9" t="str">
        <f>"63172024041609182830976"</f>
        <v>63172024041609182830976</v>
      </c>
      <c r="F11" s="7" t="s">
        <v>9</v>
      </c>
      <c r="G11" s="8"/>
    </row>
    <row r="12" ht="30" customHeight="1" spans="1:7">
      <c r="A12" s="7">
        <v>10</v>
      </c>
      <c r="B12" s="8" t="s">
        <v>16</v>
      </c>
      <c r="C12" s="8" t="str">
        <f>"王幸"</f>
        <v>王幸</v>
      </c>
      <c r="D12" s="9" t="str">
        <f t="shared" si="1"/>
        <v>女</v>
      </c>
      <c r="E12" s="9" t="str">
        <f>"63172024041303495418052"</f>
        <v>63172024041303495418052</v>
      </c>
      <c r="F12" s="7" t="s">
        <v>9</v>
      </c>
      <c r="G12" s="8"/>
    </row>
    <row r="13" ht="30" customHeight="1" spans="1:7">
      <c r="A13" s="7">
        <v>11</v>
      </c>
      <c r="B13" s="8" t="s">
        <v>16</v>
      </c>
      <c r="C13" s="8" t="str">
        <f>"李润婷"</f>
        <v>李润婷</v>
      </c>
      <c r="D13" s="9" t="str">
        <f t="shared" si="1"/>
        <v>女</v>
      </c>
      <c r="E13" s="9" t="str">
        <f>"63172024041423315323895"</f>
        <v>63172024041423315323895</v>
      </c>
      <c r="F13" s="7" t="s">
        <v>9</v>
      </c>
      <c r="G13" s="8"/>
    </row>
    <row r="14" ht="30" customHeight="1" spans="1:7">
      <c r="A14" s="7">
        <v>12</v>
      </c>
      <c r="B14" s="8" t="s">
        <v>16</v>
      </c>
      <c r="C14" s="8" t="str">
        <f>"桂顺康"</f>
        <v>桂顺康</v>
      </c>
      <c r="D14" s="9" t="str">
        <f>"男"</f>
        <v>男</v>
      </c>
      <c r="E14" s="9" t="str">
        <f>"63172024041222331117965"</f>
        <v>63172024041222331117965</v>
      </c>
      <c r="F14" s="7" t="s">
        <v>9</v>
      </c>
      <c r="G14" s="8"/>
    </row>
    <row r="15" ht="30" customHeight="1" spans="1:7">
      <c r="A15" s="7">
        <v>13</v>
      </c>
      <c r="B15" s="8" t="s">
        <v>16</v>
      </c>
      <c r="C15" s="8" t="str">
        <f>"韩金雯"</f>
        <v>韩金雯</v>
      </c>
      <c r="D15" s="9" t="str">
        <f t="shared" ref="D15:D27" si="2">"女"</f>
        <v>女</v>
      </c>
      <c r="E15" s="9" t="str">
        <f>"63172024041011395412294"</f>
        <v>63172024041011395412294</v>
      </c>
      <c r="F15" s="7" t="s">
        <v>9</v>
      </c>
      <c r="G15" s="8"/>
    </row>
    <row r="16" ht="30" customHeight="1" spans="1:7">
      <c r="A16" s="7">
        <v>14</v>
      </c>
      <c r="B16" s="8" t="s">
        <v>16</v>
      </c>
      <c r="C16" s="8" t="str">
        <f>"王其丰"</f>
        <v>王其丰</v>
      </c>
      <c r="D16" s="9" t="str">
        <f>"男"</f>
        <v>男</v>
      </c>
      <c r="E16" s="9" t="str">
        <f>"63172024041211293517159"</f>
        <v>63172024041211293517159</v>
      </c>
      <c r="F16" s="7" t="s">
        <v>9</v>
      </c>
      <c r="G16" s="8"/>
    </row>
    <row r="17" ht="30" customHeight="1" spans="1:7">
      <c r="A17" s="7">
        <v>15</v>
      </c>
      <c r="B17" s="8" t="s">
        <v>16</v>
      </c>
      <c r="C17" s="8" t="str">
        <f>"张倩"</f>
        <v>张倩</v>
      </c>
      <c r="D17" s="9" t="str">
        <f t="shared" si="2"/>
        <v>女</v>
      </c>
      <c r="E17" s="9" t="str">
        <f>"63172024041521133629613"</f>
        <v>63172024041521133629613</v>
      </c>
      <c r="F17" s="7" t="s">
        <v>9</v>
      </c>
      <c r="G17" s="8"/>
    </row>
    <row r="18" ht="30" customHeight="1" spans="1:7">
      <c r="A18" s="7">
        <v>16</v>
      </c>
      <c r="B18" s="10" t="s">
        <v>16</v>
      </c>
      <c r="C18" s="10" t="str">
        <f>"关万幸"</f>
        <v>关万幸</v>
      </c>
      <c r="D18" s="11" t="str">
        <f t="shared" si="2"/>
        <v>女</v>
      </c>
      <c r="E18" s="9" t="str">
        <f>"63172024041023060215109"</f>
        <v>63172024041023060215109</v>
      </c>
      <c r="F18" s="7" t="s">
        <v>9</v>
      </c>
      <c r="G18" s="10"/>
    </row>
    <row r="19" ht="30" customHeight="1" spans="1:7">
      <c r="A19" s="7">
        <v>17</v>
      </c>
      <c r="B19" s="8" t="s">
        <v>16</v>
      </c>
      <c r="C19" s="8" t="str">
        <f>"张必珍"</f>
        <v>张必珍</v>
      </c>
      <c r="D19" s="9" t="str">
        <f t="shared" si="2"/>
        <v>女</v>
      </c>
      <c r="E19" s="9" t="str">
        <f>"63172024041519583329173"</f>
        <v>63172024041519583329173</v>
      </c>
      <c r="F19" s="7" t="s">
        <v>9</v>
      </c>
      <c r="G19" s="8"/>
    </row>
    <row r="20" ht="30" customHeight="1" spans="1:7">
      <c r="A20" s="7">
        <v>18</v>
      </c>
      <c r="B20" s="8" t="s">
        <v>16</v>
      </c>
      <c r="C20" s="8" t="str">
        <f>"欧萃芹"</f>
        <v>欧萃芹</v>
      </c>
      <c r="D20" s="9" t="str">
        <f t="shared" si="2"/>
        <v>女</v>
      </c>
      <c r="E20" s="9" t="str">
        <f>"63172024041610122331384"</f>
        <v>63172024041610122331384</v>
      </c>
      <c r="F20" s="7" t="s">
        <v>9</v>
      </c>
      <c r="G20" s="8"/>
    </row>
    <row r="21" ht="30" customHeight="1" spans="1:7">
      <c r="A21" s="7">
        <v>19</v>
      </c>
      <c r="B21" s="8" t="s">
        <v>16</v>
      </c>
      <c r="C21" s="8" t="str">
        <f>"陈莹莹"</f>
        <v>陈莹莹</v>
      </c>
      <c r="D21" s="9" t="str">
        <f t="shared" si="2"/>
        <v>女</v>
      </c>
      <c r="E21" s="9" t="str">
        <f>"63172024041123374916817"</f>
        <v>63172024041123374916817</v>
      </c>
      <c r="F21" s="7" t="s">
        <v>9</v>
      </c>
      <c r="G21" s="8"/>
    </row>
    <row r="22" ht="30" customHeight="1" spans="1:7">
      <c r="A22" s="7">
        <v>20</v>
      </c>
      <c r="B22" s="8" t="s">
        <v>16</v>
      </c>
      <c r="C22" s="8" t="str">
        <f>"万章令"</f>
        <v>万章令</v>
      </c>
      <c r="D22" s="9" t="str">
        <f t="shared" si="2"/>
        <v>女</v>
      </c>
      <c r="E22" s="9" t="str">
        <f>"63172024041521554129854"</f>
        <v>63172024041521554129854</v>
      </c>
      <c r="F22" s="7" t="s">
        <v>9</v>
      </c>
      <c r="G22" s="8"/>
    </row>
    <row r="23" ht="30" customHeight="1" spans="1:7">
      <c r="A23" s="7">
        <v>21</v>
      </c>
      <c r="B23" s="8" t="s">
        <v>16</v>
      </c>
      <c r="C23" s="8" t="str">
        <f>"杨倩"</f>
        <v>杨倩</v>
      </c>
      <c r="D23" s="9" t="str">
        <f t="shared" si="2"/>
        <v>女</v>
      </c>
      <c r="E23" s="9" t="str">
        <f>"63172024041515563727848"</f>
        <v>63172024041515563727848</v>
      </c>
      <c r="F23" s="7" t="s">
        <v>9</v>
      </c>
      <c r="G23" s="8"/>
    </row>
    <row r="24" ht="30" customHeight="1" spans="1:7">
      <c r="A24" s="7">
        <v>22</v>
      </c>
      <c r="B24" s="8" t="s">
        <v>16</v>
      </c>
      <c r="C24" s="8" t="str">
        <f>"王安雅"</f>
        <v>王安雅</v>
      </c>
      <c r="D24" s="9" t="str">
        <f t="shared" si="2"/>
        <v>女</v>
      </c>
      <c r="E24" s="9" t="str">
        <f>"63172024041601010030454"</f>
        <v>63172024041601010030454</v>
      </c>
      <c r="F24" s="7" t="s">
        <v>9</v>
      </c>
      <c r="G24" s="8"/>
    </row>
    <row r="25" ht="30" customHeight="1" spans="1:7">
      <c r="A25" s="7">
        <v>23</v>
      </c>
      <c r="B25" s="8" t="s">
        <v>16</v>
      </c>
      <c r="C25" s="8" t="str">
        <f>"陈冬莹"</f>
        <v>陈冬莹</v>
      </c>
      <c r="D25" s="9" t="str">
        <f t="shared" si="2"/>
        <v>女</v>
      </c>
      <c r="E25" s="9" t="str">
        <f>"63172024041520013029193"</f>
        <v>63172024041520013029193</v>
      </c>
      <c r="F25" s="7" t="s">
        <v>9</v>
      </c>
      <c r="G25" s="8"/>
    </row>
    <row r="26" ht="30" customHeight="1" spans="1:7">
      <c r="A26" s="7">
        <v>24</v>
      </c>
      <c r="B26" s="8" t="s">
        <v>16</v>
      </c>
      <c r="C26" s="8" t="str">
        <f>"赵壮美"</f>
        <v>赵壮美</v>
      </c>
      <c r="D26" s="9" t="str">
        <f t="shared" si="2"/>
        <v>女</v>
      </c>
      <c r="E26" s="9" t="str">
        <f>"63172024041417473322745"</f>
        <v>63172024041417473322745</v>
      </c>
      <c r="F26" s="7" t="s">
        <v>9</v>
      </c>
      <c r="G26" s="8"/>
    </row>
    <row r="27" ht="30" customHeight="1" spans="1:7">
      <c r="A27" s="7">
        <v>25</v>
      </c>
      <c r="B27" s="8" t="s">
        <v>16</v>
      </c>
      <c r="C27" s="8" t="str">
        <f>"盛琳"</f>
        <v>盛琳</v>
      </c>
      <c r="D27" s="9" t="str">
        <f t="shared" si="2"/>
        <v>女</v>
      </c>
      <c r="E27" s="9" t="str">
        <f>"63172024041416253222480"</f>
        <v>63172024041416253222480</v>
      </c>
      <c r="F27" s="7" t="s">
        <v>9</v>
      </c>
      <c r="G27" s="8"/>
    </row>
    <row r="28" ht="20" customHeight="1" spans="1:1">
      <c r="A28" s="12"/>
    </row>
    <row r="29" ht="20" customHeight="1"/>
    <row r="30" ht="20" customHeight="1"/>
    <row r="31" ht="20" customHeight="1"/>
  </sheetData>
  <sheetProtection password="EDF7" sheet="1" selectLockedCells="1" selectUnlockedCells="1" objects="1"/>
  <mergeCells count="1">
    <mergeCell ref="A1:G1"/>
  </mergeCells>
  <conditionalFormatting sqref="C3:E3">
    <cfRule type="duplicateValues" dxfId="0" priority="18"/>
  </conditionalFormatting>
  <conditionalFormatting sqref="C6:E6">
    <cfRule type="duplicateValues" dxfId="0" priority="5"/>
  </conditionalFormatting>
  <conditionalFormatting sqref="C8:E8">
    <cfRule type="duplicateValues" dxfId="0" priority="3"/>
  </conditionalFormatting>
  <conditionalFormatting sqref="C9:E9">
    <cfRule type="duplicateValues" dxfId="0" priority="2"/>
  </conditionalFormatting>
  <conditionalFormatting sqref="C10:E10">
    <cfRule type="duplicateValues" dxfId="0" priority="1"/>
  </conditionalFormatting>
  <conditionalFormatting sqref="C11:E11">
    <cfRule type="duplicateValues" dxfId="0" priority="16"/>
  </conditionalFormatting>
  <conditionalFormatting sqref="C12:E12">
    <cfRule type="duplicateValues" dxfId="0" priority="15"/>
  </conditionalFormatting>
  <conditionalFormatting sqref="C15:E15">
    <cfRule type="duplicateValues" dxfId="0" priority="13"/>
  </conditionalFormatting>
  <conditionalFormatting sqref="C26:E26">
    <cfRule type="duplicateValues" dxfId="0" priority="8"/>
  </conditionalFormatting>
  <conditionalFormatting sqref="C27:E27">
    <cfRule type="duplicateValues" dxfId="0" priority="7"/>
  </conditionalFormatting>
  <conditionalFormatting sqref="C4:E5">
    <cfRule type="duplicateValues" dxfId="0" priority="17"/>
  </conditionalFormatting>
  <conditionalFormatting sqref="C13:E14">
    <cfRule type="duplicateValues" dxfId="0" priority="14"/>
  </conditionalFormatting>
  <conditionalFormatting sqref="C16:E17">
    <cfRule type="duplicateValues" dxfId="0" priority="12"/>
  </conditionalFormatting>
  <conditionalFormatting sqref="C18 E18">
    <cfRule type="duplicateValues" dxfId="0" priority="11"/>
  </conditionalFormatting>
  <conditionalFormatting sqref="C19 E19">
    <cfRule type="duplicateValues" dxfId="0" priority="10"/>
  </conditionalFormatting>
  <conditionalFormatting sqref="C20:C25 E20:E25">
    <cfRule type="duplicateValues" dxfId="0" priority="9"/>
  </conditionalFormatting>
  <pageMargins left="0.75" right="0.75" top="1" bottom="1" header="0.5" footer="0.5"/>
  <headerFooter/>
  <ignoredErrors>
    <ignoredError sqref="D14: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2024-07-22T07:43:00Z</dcterms:created>
  <dcterms:modified xsi:type="dcterms:W3CDTF">2024-07-23T07:28:00Z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B87CF99C7F044A11979859BCB093C6B4_11</vt:lpwstr>
  </property>
  <property fmtid="{D5CDD505-2E9C-101B-9397-08002B2CF9AE}" pid="3" name="KSOProductBuildVer">
    <vt:lpwstr>2052-12.1.0.17147</vt:lpwstr>
  </property>
</Properties>
</file>