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医护岗位" sheetId="2" r:id="rId1"/>
  </sheets>
  <definedNames>
    <definedName name="_xlnm._FilterDatabase" localSheetId="0" hidden="1">医护岗位!$A$2:$O$167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<sst xmlns="http://schemas.openxmlformats.org/spreadsheetml/2006/main" count="1293" uniqueCount="694">
  <si>
    <t xml:space="preserve">   洪湖市事业单位2024年公开招聘工作人员面试及综合成绩和体检对象名单（医护岗位）</t>
  </si>
  <si>
    <t>序号</t>
  </si>
  <si>
    <t>主管单位</t>
  </si>
  <si>
    <t>招聘单位</t>
  </si>
  <si>
    <t>招聘人数</t>
  </si>
  <si>
    <t>姓名</t>
  </si>
  <si>
    <t>准考证号</t>
  </si>
  <si>
    <t>岗位代码</t>
  </si>
  <si>
    <t>笔试成绩</t>
  </si>
  <si>
    <t>笔试占比成绩40%</t>
  </si>
  <si>
    <t>面试成绩</t>
  </si>
  <si>
    <t>面试占比成绩60%</t>
  </si>
  <si>
    <t>综合得分</t>
  </si>
  <si>
    <t>排名</t>
  </si>
  <si>
    <t>备注</t>
  </si>
  <si>
    <t>体检时间</t>
  </si>
  <si>
    <t>1</t>
  </si>
  <si>
    <t>洪湖市卫生和健康局</t>
  </si>
  <si>
    <t>洪湖市人民医院</t>
  </si>
  <si>
    <t>万文静</t>
  </si>
  <si>
    <t>5242240702508</t>
  </si>
  <si>
    <t>14224009002001001</t>
  </si>
  <si>
    <t xml:space="preserve">62.90 </t>
  </si>
  <si>
    <t>入围</t>
  </si>
  <si>
    <t>6月14日</t>
  </si>
  <si>
    <t>2</t>
  </si>
  <si>
    <t>马梦云</t>
  </si>
  <si>
    <t>5242240701502</t>
  </si>
  <si>
    <t xml:space="preserve">59.88 </t>
  </si>
  <si>
    <t>3</t>
  </si>
  <si>
    <t>吴奇</t>
  </si>
  <si>
    <t>5242240700201</t>
  </si>
  <si>
    <t xml:space="preserve">56.12 </t>
  </si>
  <si>
    <t>4</t>
  </si>
  <si>
    <t>伍子毫</t>
  </si>
  <si>
    <t>5242240702108</t>
  </si>
  <si>
    <t xml:space="preserve">61.23 </t>
  </si>
  <si>
    <t>5</t>
  </si>
  <si>
    <t>汪婷</t>
  </si>
  <si>
    <t>5242240702309</t>
  </si>
  <si>
    <t xml:space="preserve">61.88 </t>
  </si>
  <si>
    <t>6</t>
  </si>
  <si>
    <t>李诗静</t>
  </si>
  <si>
    <t>5242240700914</t>
  </si>
  <si>
    <t xml:space="preserve">61.40 </t>
  </si>
  <si>
    <t>7</t>
  </si>
  <si>
    <t>赖杨义</t>
  </si>
  <si>
    <t>5242240702528</t>
  </si>
  <si>
    <t xml:space="preserve">60.20 </t>
  </si>
  <si>
    <t>8</t>
  </si>
  <si>
    <t>余胜</t>
  </si>
  <si>
    <t>5242240701225</t>
  </si>
  <si>
    <t xml:space="preserve">60.10 </t>
  </si>
  <si>
    <t>9</t>
  </si>
  <si>
    <t>游博华</t>
  </si>
  <si>
    <t>5242240702305</t>
  </si>
  <si>
    <t xml:space="preserve">56.33 </t>
  </si>
  <si>
    <t>10</t>
  </si>
  <si>
    <t>杨松</t>
  </si>
  <si>
    <t>5242240701807</t>
  </si>
  <si>
    <t xml:space="preserve">57.18 </t>
  </si>
  <si>
    <t>11</t>
  </si>
  <si>
    <t>谢婷</t>
  </si>
  <si>
    <t>5242240702513</t>
  </si>
  <si>
    <t xml:space="preserve">54.67 </t>
  </si>
  <si>
    <t>12</t>
  </si>
  <si>
    <t>汪佳</t>
  </si>
  <si>
    <t>5242240700427</t>
  </si>
  <si>
    <t xml:space="preserve">54.40 </t>
  </si>
  <si>
    <t>13</t>
  </si>
  <si>
    <t>胡紫容</t>
  </si>
  <si>
    <t>5242240701104</t>
  </si>
  <si>
    <t xml:space="preserve">55.73 </t>
  </si>
  <si>
    <t>14</t>
  </si>
  <si>
    <t>牟安妮</t>
  </si>
  <si>
    <t>5242240700218</t>
  </si>
  <si>
    <t xml:space="preserve">57.28 </t>
  </si>
  <si>
    <t>15</t>
  </si>
  <si>
    <t>黄俊军</t>
  </si>
  <si>
    <t>5242240700826</t>
  </si>
  <si>
    <t>47.63</t>
  </si>
  <si>
    <t>16</t>
  </si>
  <si>
    <t>胡晗</t>
  </si>
  <si>
    <t>5242240701414</t>
  </si>
  <si>
    <t xml:space="preserve">50.97 </t>
  </si>
  <si>
    <t>17</t>
  </si>
  <si>
    <t>刘恋</t>
  </si>
  <si>
    <t>5242240701504</t>
  </si>
  <si>
    <t xml:space="preserve">55.97 </t>
  </si>
  <si>
    <t>18</t>
  </si>
  <si>
    <t>袁琳</t>
  </si>
  <si>
    <t>5242240702219</t>
  </si>
  <si>
    <t>46.92</t>
  </si>
  <si>
    <t>19</t>
  </si>
  <si>
    <t>王虹</t>
  </si>
  <si>
    <t>5242240702126</t>
  </si>
  <si>
    <t xml:space="preserve">57.13 </t>
  </si>
  <si>
    <t>缺考</t>
  </si>
  <si>
    <t>20</t>
  </si>
  <si>
    <t>张静雅</t>
  </si>
  <si>
    <t>5242240702426</t>
  </si>
  <si>
    <t xml:space="preserve">55.95 </t>
  </si>
  <si>
    <t>21</t>
  </si>
  <si>
    <t>邓拓</t>
  </si>
  <si>
    <t>5242240702223</t>
  </si>
  <si>
    <t xml:space="preserve">52.97 </t>
  </si>
  <si>
    <t>22</t>
  </si>
  <si>
    <t>邓千里</t>
  </si>
  <si>
    <t>5242240700419</t>
  </si>
  <si>
    <t>14224009002001002</t>
  </si>
  <si>
    <t xml:space="preserve">54.07 </t>
  </si>
  <si>
    <t>23</t>
  </si>
  <si>
    <t>李文</t>
  </si>
  <si>
    <t>5242240701714</t>
  </si>
  <si>
    <t xml:space="preserve">61.55 </t>
  </si>
  <si>
    <t>24</t>
  </si>
  <si>
    <t>刘非</t>
  </si>
  <si>
    <t>5242240701517</t>
  </si>
  <si>
    <t>25</t>
  </si>
  <si>
    <t>葛帅</t>
  </si>
  <si>
    <t>5242240701409</t>
  </si>
  <si>
    <t xml:space="preserve">57.33 </t>
  </si>
  <si>
    <t>26</t>
  </si>
  <si>
    <t>候悦</t>
  </si>
  <si>
    <t>5242240702107</t>
  </si>
  <si>
    <t xml:space="preserve">57.52 </t>
  </si>
  <si>
    <t>27</t>
  </si>
  <si>
    <t>张行</t>
  </si>
  <si>
    <t>5242240701802</t>
  </si>
  <si>
    <t xml:space="preserve">51.40 </t>
  </si>
  <si>
    <t>28</t>
  </si>
  <si>
    <t>吕旋</t>
  </si>
  <si>
    <t>5442240400110</t>
  </si>
  <si>
    <t>14224009002001003</t>
  </si>
  <si>
    <t xml:space="preserve">55.43 </t>
  </si>
  <si>
    <t>29</t>
  </si>
  <si>
    <t>张翠蓉</t>
  </si>
  <si>
    <t>5442240401030</t>
  </si>
  <si>
    <t xml:space="preserve">50.10 </t>
  </si>
  <si>
    <t>30</t>
  </si>
  <si>
    <t>张婷</t>
  </si>
  <si>
    <t>5442240401227</t>
  </si>
  <si>
    <t xml:space="preserve">54.20 </t>
  </si>
  <si>
    <t>31</t>
  </si>
  <si>
    <t>张迪</t>
  </si>
  <si>
    <t>5442240400921</t>
  </si>
  <si>
    <t xml:space="preserve">53.40 </t>
  </si>
  <si>
    <t>32</t>
  </si>
  <si>
    <t>张艺玲</t>
  </si>
  <si>
    <t>5442240402309</t>
  </si>
  <si>
    <t xml:space="preserve">50.80 </t>
  </si>
  <si>
    <t>33</t>
  </si>
  <si>
    <t>瞿诗艮</t>
  </si>
  <si>
    <t>5442240402917</t>
  </si>
  <si>
    <t xml:space="preserve">50.13 </t>
  </si>
  <si>
    <t>34</t>
  </si>
  <si>
    <t>廖梦婷</t>
  </si>
  <si>
    <t>5442240402423</t>
  </si>
  <si>
    <t xml:space="preserve">47.70 </t>
  </si>
  <si>
    <t>35</t>
  </si>
  <si>
    <t>吴小青</t>
  </si>
  <si>
    <t>5442240402522</t>
  </si>
  <si>
    <t xml:space="preserve">47.07 </t>
  </si>
  <si>
    <t>36</t>
  </si>
  <si>
    <t>李坤萍</t>
  </si>
  <si>
    <t>5442240401005</t>
  </si>
  <si>
    <t xml:space="preserve">55.33 </t>
  </si>
  <si>
    <t>37</t>
  </si>
  <si>
    <t>卢婷</t>
  </si>
  <si>
    <t>5442240402806</t>
  </si>
  <si>
    <t xml:space="preserve">50.43 </t>
  </si>
  <si>
    <t>38</t>
  </si>
  <si>
    <t>刘畅</t>
  </si>
  <si>
    <t>5442240401507</t>
  </si>
  <si>
    <t xml:space="preserve">50.73 </t>
  </si>
  <si>
    <t>39</t>
  </si>
  <si>
    <t>段莲</t>
  </si>
  <si>
    <t>5442240403108</t>
  </si>
  <si>
    <t xml:space="preserve">53.70 </t>
  </si>
  <si>
    <t>40</t>
  </si>
  <si>
    <t>吴业</t>
  </si>
  <si>
    <t>5442240401504</t>
  </si>
  <si>
    <t xml:space="preserve">51.50 </t>
  </si>
  <si>
    <t>41</t>
  </si>
  <si>
    <t>肖雅倩</t>
  </si>
  <si>
    <t>5442240401816</t>
  </si>
  <si>
    <t xml:space="preserve">47.37 </t>
  </si>
  <si>
    <t>42</t>
  </si>
  <si>
    <t>肖夏燕</t>
  </si>
  <si>
    <t>5442240402202</t>
  </si>
  <si>
    <t xml:space="preserve">53.43 </t>
  </si>
  <si>
    <t>43</t>
  </si>
  <si>
    <t>何萍</t>
  </si>
  <si>
    <t>5442240401617</t>
  </si>
  <si>
    <t xml:space="preserve">47.20 </t>
  </si>
  <si>
    <t>44</t>
  </si>
  <si>
    <t>孙福玲</t>
  </si>
  <si>
    <t>5442240400906</t>
  </si>
  <si>
    <t xml:space="preserve">50.27 </t>
  </si>
  <si>
    <t>45</t>
  </si>
  <si>
    <t>刘芬</t>
  </si>
  <si>
    <t>5442240403303</t>
  </si>
  <si>
    <t xml:space="preserve">54.13 </t>
  </si>
  <si>
    <t>46</t>
  </si>
  <si>
    <t>叶子</t>
  </si>
  <si>
    <t>5442240403718</t>
  </si>
  <si>
    <t xml:space="preserve">47.03 </t>
  </si>
  <si>
    <t>47</t>
  </si>
  <si>
    <t>郭琪</t>
  </si>
  <si>
    <t>5442240403706</t>
  </si>
  <si>
    <t xml:space="preserve">45.60 </t>
  </si>
  <si>
    <t>48</t>
  </si>
  <si>
    <t>刘思思</t>
  </si>
  <si>
    <t>5442240401825</t>
  </si>
  <si>
    <t xml:space="preserve">46.83 </t>
  </si>
  <si>
    <t>49</t>
  </si>
  <si>
    <t>贺霈</t>
  </si>
  <si>
    <t>5442240401809</t>
  </si>
  <si>
    <t xml:space="preserve">47.97 </t>
  </si>
  <si>
    <t>50</t>
  </si>
  <si>
    <t>段元平</t>
  </si>
  <si>
    <t>5442240403521</t>
  </si>
  <si>
    <t xml:space="preserve">49.43 </t>
  </si>
  <si>
    <t>51</t>
  </si>
  <si>
    <t>丁莉</t>
  </si>
  <si>
    <t>5442240400230</t>
  </si>
  <si>
    <t>45.43</t>
  </si>
  <si>
    <t>52</t>
  </si>
  <si>
    <t>陈露</t>
  </si>
  <si>
    <t>5442240400901</t>
  </si>
  <si>
    <t>14224009002001004</t>
  </si>
  <si>
    <t xml:space="preserve">54.63 </t>
  </si>
  <si>
    <t>53</t>
  </si>
  <si>
    <t>杨涓洋</t>
  </si>
  <si>
    <t>5442240402526</t>
  </si>
  <si>
    <t xml:space="preserve">57.70 </t>
  </si>
  <si>
    <t>54</t>
  </si>
  <si>
    <t>张静</t>
  </si>
  <si>
    <t>5442240403403</t>
  </si>
  <si>
    <t>55</t>
  </si>
  <si>
    <t>圣沛</t>
  </si>
  <si>
    <t>5442240401325</t>
  </si>
  <si>
    <t xml:space="preserve">48.63 </t>
  </si>
  <si>
    <t>56</t>
  </si>
  <si>
    <t>闫欢</t>
  </si>
  <si>
    <t>5442240401115</t>
  </si>
  <si>
    <t xml:space="preserve">42.67 </t>
  </si>
  <si>
    <t>57</t>
  </si>
  <si>
    <t>张元芳</t>
  </si>
  <si>
    <t>5442240402130</t>
  </si>
  <si>
    <t xml:space="preserve">43.80 </t>
  </si>
  <si>
    <t>58</t>
  </si>
  <si>
    <t>邹璇</t>
  </si>
  <si>
    <t>5442240400705</t>
  </si>
  <si>
    <t xml:space="preserve">45.97 </t>
  </si>
  <si>
    <t>59</t>
  </si>
  <si>
    <t>刘利元</t>
  </si>
  <si>
    <t>5442240402027</t>
  </si>
  <si>
    <t xml:space="preserve">52.73 </t>
  </si>
  <si>
    <t>60</t>
  </si>
  <si>
    <t>廖雅林</t>
  </si>
  <si>
    <t>5442240401112</t>
  </si>
  <si>
    <t xml:space="preserve">49.77 </t>
  </si>
  <si>
    <t>61</t>
  </si>
  <si>
    <t>洪佳丽</t>
  </si>
  <si>
    <t>5442240403417</t>
  </si>
  <si>
    <t xml:space="preserve">45.07 </t>
  </si>
  <si>
    <t>62</t>
  </si>
  <si>
    <t>刘贝</t>
  </si>
  <si>
    <t>5442240401904</t>
  </si>
  <si>
    <t xml:space="preserve">46.67 </t>
  </si>
  <si>
    <t>63</t>
  </si>
  <si>
    <t>肖红</t>
  </si>
  <si>
    <t>5442240402227</t>
  </si>
  <si>
    <t xml:space="preserve">45.80 </t>
  </si>
  <si>
    <t>64</t>
  </si>
  <si>
    <t>肖军</t>
  </si>
  <si>
    <t>5442240402407</t>
  </si>
  <si>
    <t xml:space="preserve">43.97 </t>
  </si>
  <si>
    <t>65</t>
  </si>
  <si>
    <t>马岚</t>
  </si>
  <si>
    <t>5442240401808</t>
  </si>
  <si>
    <t xml:space="preserve">42.37 </t>
  </si>
  <si>
    <t>66</t>
  </si>
  <si>
    <t>吕玲</t>
  </si>
  <si>
    <t>5442240401024</t>
  </si>
  <si>
    <t xml:space="preserve">42.33 </t>
  </si>
  <si>
    <t>67</t>
  </si>
  <si>
    <t>万丽华</t>
  </si>
  <si>
    <t>5442240402509</t>
  </si>
  <si>
    <t xml:space="preserve">43.10 </t>
  </si>
  <si>
    <t>68</t>
  </si>
  <si>
    <t>邓安利</t>
  </si>
  <si>
    <t>5442240402625</t>
  </si>
  <si>
    <t xml:space="preserve">45.73 </t>
  </si>
  <si>
    <t>69</t>
  </si>
  <si>
    <t>牟淑姝</t>
  </si>
  <si>
    <t>5442240400929</t>
  </si>
  <si>
    <t xml:space="preserve">41.43 </t>
  </si>
  <si>
    <t>70</t>
  </si>
  <si>
    <t>熊紫园</t>
  </si>
  <si>
    <t>5442240401012</t>
  </si>
  <si>
    <t xml:space="preserve">42.43 </t>
  </si>
  <si>
    <t>71</t>
  </si>
  <si>
    <t>周迎</t>
  </si>
  <si>
    <t>5442240400703</t>
  </si>
  <si>
    <t xml:space="preserve">41.80 </t>
  </si>
  <si>
    <t>72</t>
  </si>
  <si>
    <t>李兆丽</t>
  </si>
  <si>
    <t>5442240400908</t>
  </si>
  <si>
    <t xml:space="preserve">42.50 </t>
  </si>
  <si>
    <t>73</t>
  </si>
  <si>
    <t>李锐</t>
  </si>
  <si>
    <t>5542240703412</t>
  </si>
  <si>
    <t>14224009002001005</t>
  </si>
  <si>
    <t>74</t>
  </si>
  <si>
    <t>徐顶</t>
  </si>
  <si>
    <t>5542240703228</t>
  </si>
  <si>
    <t xml:space="preserve">57.83 </t>
  </si>
  <si>
    <t>75</t>
  </si>
  <si>
    <t>何悦</t>
  </si>
  <si>
    <t>5542240703315</t>
  </si>
  <si>
    <t xml:space="preserve">57.57 </t>
  </si>
  <si>
    <t>76</t>
  </si>
  <si>
    <t>齐明鹏</t>
  </si>
  <si>
    <t>5542240702725</t>
  </si>
  <si>
    <t xml:space="preserve">54.27 </t>
  </si>
  <si>
    <t>77</t>
  </si>
  <si>
    <t>彭宛莹</t>
  </si>
  <si>
    <t>5542240703308</t>
  </si>
  <si>
    <t>50.93</t>
  </si>
  <si>
    <t>78</t>
  </si>
  <si>
    <t>梁芳贝</t>
  </si>
  <si>
    <t>5542240703319</t>
  </si>
  <si>
    <t xml:space="preserve">54.83 </t>
  </si>
  <si>
    <t>79</t>
  </si>
  <si>
    <t>洪湖市中医医院</t>
  </si>
  <si>
    <t>郑思雪</t>
  </si>
  <si>
    <t>5142240403920</t>
  </si>
  <si>
    <t>14224009002002001</t>
  </si>
  <si>
    <t xml:space="preserve">61.97 </t>
  </si>
  <si>
    <t>80</t>
  </si>
  <si>
    <t>张红刚</t>
  </si>
  <si>
    <t>5142240403906</t>
  </si>
  <si>
    <t xml:space="preserve">55.60 </t>
  </si>
  <si>
    <t>81</t>
  </si>
  <si>
    <t>朱瑞兰</t>
  </si>
  <si>
    <t>5142240403809</t>
  </si>
  <si>
    <t xml:space="preserve">57.77 </t>
  </si>
  <si>
    <t>82</t>
  </si>
  <si>
    <t>刘悦</t>
  </si>
  <si>
    <t>5342240319117</t>
  </si>
  <si>
    <t>14224009002002003</t>
  </si>
  <si>
    <t xml:space="preserve">56.67 </t>
  </si>
  <si>
    <t>83</t>
  </si>
  <si>
    <t>李聪颖</t>
  </si>
  <si>
    <t>5342240319022</t>
  </si>
  <si>
    <t xml:space="preserve">55.17 </t>
  </si>
  <si>
    <t>84</t>
  </si>
  <si>
    <t>孙敏</t>
  </si>
  <si>
    <t>5342240319017</t>
  </si>
  <si>
    <t xml:space="preserve">53.63 </t>
  </si>
  <si>
    <t>85</t>
  </si>
  <si>
    <t>景聪</t>
  </si>
  <si>
    <t>5342240319221</t>
  </si>
  <si>
    <t xml:space="preserve">54.53 </t>
  </si>
  <si>
    <t>86</t>
  </si>
  <si>
    <t>李和敏</t>
  </si>
  <si>
    <t>5342240319227</t>
  </si>
  <si>
    <t xml:space="preserve">49.13 </t>
  </si>
  <si>
    <t>87</t>
  </si>
  <si>
    <t>唐新星</t>
  </si>
  <si>
    <t>5342240319003</t>
  </si>
  <si>
    <t>放弃</t>
  </si>
  <si>
    <t>88</t>
  </si>
  <si>
    <t>敖秀芬</t>
  </si>
  <si>
    <t>5442240403630</t>
  </si>
  <si>
    <t>14224009002002004</t>
  </si>
  <si>
    <t>89</t>
  </si>
  <si>
    <t>张欣欣</t>
  </si>
  <si>
    <t>5442240401212</t>
  </si>
  <si>
    <t xml:space="preserve">57.00 </t>
  </si>
  <si>
    <t>90</t>
  </si>
  <si>
    <t>闵双</t>
  </si>
  <si>
    <t>5442240400827</t>
  </si>
  <si>
    <t xml:space="preserve">48.10 </t>
  </si>
  <si>
    <t>91</t>
  </si>
  <si>
    <t>阮丽芳</t>
  </si>
  <si>
    <t>5442240402424</t>
  </si>
  <si>
    <t xml:space="preserve">49.73 </t>
  </si>
  <si>
    <t>92</t>
  </si>
  <si>
    <t>叶婧婧</t>
  </si>
  <si>
    <t>5442240402430</t>
  </si>
  <si>
    <t>93</t>
  </si>
  <si>
    <t>舒雍</t>
  </si>
  <si>
    <t>5442240401614</t>
  </si>
  <si>
    <t xml:space="preserve">51.37 </t>
  </si>
  <si>
    <t>94</t>
  </si>
  <si>
    <t>董迎</t>
  </si>
  <si>
    <t>5442240400628</t>
  </si>
  <si>
    <t xml:space="preserve">43.67 </t>
  </si>
  <si>
    <t>95</t>
  </si>
  <si>
    <t>张荷颖</t>
  </si>
  <si>
    <t>5442240402206</t>
  </si>
  <si>
    <t xml:space="preserve">55.53 </t>
  </si>
  <si>
    <t>未达到面试最低合格线</t>
  </si>
  <si>
    <t>96</t>
  </si>
  <si>
    <t>杨花</t>
  </si>
  <si>
    <t>5442240401122</t>
  </si>
  <si>
    <t xml:space="preserve">50.60 </t>
  </si>
  <si>
    <t>97</t>
  </si>
  <si>
    <t>杨珍</t>
  </si>
  <si>
    <t>5442240401907</t>
  </si>
  <si>
    <t xml:space="preserve">50.50 </t>
  </si>
  <si>
    <t>98</t>
  </si>
  <si>
    <t>廖婷</t>
  </si>
  <si>
    <t>5442240402318</t>
  </si>
  <si>
    <t xml:space="preserve">46.23 </t>
  </si>
  <si>
    <t>99</t>
  </si>
  <si>
    <t>王维</t>
  </si>
  <si>
    <t>5442240400511</t>
  </si>
  <si>
    <t xml:space="preserve">46.77 </t>
  </si>
  <si>
    <t>100</t>
  </si>
  <si>
    <t>钟玲</t>
  </si>
  <si>
    <t>5442240401728</t>
  </si>
  <si>
    <t xml:space="preserve">46.53 </t>
  </si>
  <si>
    <t>101</t>
  </si>
  <si>
    <t>李烨</t>
  </si>
  <si>
    <t>5442240400312</t>
  </si>
  <si>
    <t xml:space="preserve">48.27 </t>
  </si>
  <si>
    <t>102</t>
  </si>
  <si>
    <t>李玲</t>
  </si>
  <si>
    <t>5442240402810</t>
  </si>
  <si>
    <t xml:space="preserve">48.47 </t>
  </si>
  <si>
    <t>103</t>
  </si>
  <si>
    <t>苏琦</t>
  </si>
  <si>
    <t>5442240400622</t>
  </si>
  <si>
    <t xml:space="preserve">48.43 </t>
  </si>
  <si>
    <t>104</t>
  </si>
  <si>
    <t>杨宇新</t>
  </si>
  <si>
    <t>5442240402910</t>
  </si>
  <si>
    <t xml:space="preserve">49.87 </t>
  </si>
  <si>
    <t>105</t>
  </si>
  <si>
    <t>胡蝶</t>
  </si>
  <si>
    <t>5442240403502</t>
  </si>
  <si>
    <t xml:space="preserve">49.23 </t>
  </si>
  <si>
    <t>106</t>
  </si>
  <si>
    <t>黄冰荣</t>
  </si>
  <si>
    <t>5442240400717</t>
  </si>
  <si>
    <t>107</t>
  </si>
  <si>
    <t>饶莲</t>
  </si>
  <si>
    <t>5442240403021</t>
  </si>
  <si>
    <t xml:space="preserve">45.27 </t>
  </si>
  <si>
    <t>108</t>
  </si>
  <si>
    <t>肖甜</t>
  </si>
  <si>
    <t>5442240402320</t>
  </si>
  <si>
    <t>109</t>
  </si>
  <si>
    <t>瞿汪</t>
  </si>
  <si>
    <t>5442240401622</t>
  </si>
  <si>
    <t xml:space="preserve">46.93 </t>
  </si>
  <si>
    <t>110</t>
  </si>
  <si>
    <t>卢静蓉</t>
  </si>
  <si>
    <t>5442240400629</t>
  </si>
  <si>
    <t xml:space="preserve">46.27 </t>
  </si>
  <si>
    <t>111</t>
  </si>
  <si>
    <t>肖翠丹</t>
  </si>
  <si>
    <t>5442240401125</t>
  </si>
  <si>
    <t xml:space="preserve">49.47 </t>
  </si>
  <si>
    <t>112</t>
  </si>
  <si>
    <t>连元</t>
  </si>
  <si>
    <t>5442240403304</t>
  </si>
  <si>
    <t xml:space="preserve">45.40 </t>
  </si>
  <si>
    <t>113</t>
  </si>
  <si>
    <t>江涔</t>
  </si>
  <si>
    <t>5442240403212</t>
  </si>
  <si>
    <t xml:space="preserve">44.67 </t>
  </si>
  <si>
    <t>114</t>
  </si>
  <si>
    <t>陈思乐</t>
  </si>
  <si>
    <t>5442240403028</t>
  </si>
  <si>
    <t xml:space="preserve">46.07 </t>
  </si>
  <si>
    <t>115</t>
  </si>
  <si>
    <t>孟庆菊</t>
  </si>
  <si>
    <t>5442240402425</t>
  </si>
  <si>
    <t xml:space="preserve">44.57 </t>
  </si>
  <si>
    <t>116</t>
  </si>
  <si>
    <t>杨淑琴</t>
  </si>
  <si>
    <t>5442240401609</t>
  </si>
  <si>
    <t xml:space="preserve">43.87 </t>
  </si>
  <si>
    <t>117</t>
  </si>
  <si>
    <t>杨雅芝</t>
  </si>
  <si>
    <t>5442240402802</t>
  </si>
  <si>
    <t xml:space="preserve">43.37 </t>
  </si>
  <si>
    <t>118</t>
  </si>
  <si>
    <t>卢燕</t>
  </si>
  <si>
    <t>5442240400315</t>
  </si>
  <si>
    <t xml:space="preserve">44.73 </t>
  </si>
  <si>
    <t>119</t>
  </si>
  <si>
    <t>陈兆娜</t>
  </si>
  <si>
    <t>5442240402824</t>
  </si>
  <si>
    <t>42.87</t>
  </si>
  <si>
    <t>120</t>
  </si>
  <si>
    <t>冯雪姣</t>
  </si>
  <si>
    <t>5442240401014</t>
  </si>
  <si>
    <t xml:space="preserve">57.03 </t>
  </si>
  <si>
    <t>121</t>
  </si>
  <si>
    <t>洪湖市血吸虫病专科医院</t>
  </si>
  <si>
    <t>杜奕</t>
  </si>
  <si>
    <t>5242240700716</t>
  </si>
  <si>
    <t>14224009002003001</t>
  </si>
  <si>
    <t>122</t>
  </si>
  <si>
    <t>石勇杰</t>
  </si>
  <si>
    <t>5242240700211</t>
  </si>
  <si>
    <t>123</t>
  </si>
  <si>
    <t>余楚鸿</t>
  </si>
  <si>
    <t>5242240701922</t>
  </si>
  <si>
    <t xml:space="preserve">47.68 </t>
  </si>
  <si>
    <t>124</t>
  </si>
  <si>
    <t>陈汗龙</t>
  </si>
  <si>
    <t>5242240700204</t>
  </si>
  <si>
    <t xml:space="preserve">45.65 </t>
  </si>
  <si>
    <t>125</t>
  </si>
  <si>
    <t>王艳萍</t>
  </si>
  <si>
    <t>5242240702601</t>
  </si>
  <si>
    <t xml:space="preserve">45.67 </t>
  </si>
  <si>
    <t>126</t>
  </si>
  <si>
    <t>刘文龙</t>
  </si>
  <si>
    <t>5242240700228</t>
  </si>
  <si>
    <t xml:space="preserve">50.62 </t>
  </si>
  <si>
    <t>127</t>
  </si>
  <si>
    <t>胡芷萱</t>
  </si>
  <si>
    <t>5442240400429</t>
  </si>
  <si>
    <t>14224009002003003</t>
  </si>
  <si>
    <t>128</t>
  </si>
  <si>
    <t>李丽君</t>
  </si>
  <si>
    <t>5442240401105</t>
  </si>
  <si>
    <t xml:space="preserve">46.30 </t>
  </si>
  <si>
    <t>129</t>
  </si>
  <si>
    <t>郑云</t>
  </si>
  <si>
    <t>5442240402329</t>
  </si>
  <si>
    <t xml:space="preserve">45.23 </t>
  </si>
  <si>
    <t>130</t>
  </si>
  <si>
    <t>肖宇</t>
  </si>
  <si>
    <t>5342240319313</t>
  </si>
  <si>
    <t>14224009002003004</t>
  </si>
  <si>
    <t xml:space="preserve">62.73 </t>
  </si>
  <si>
    <t>131</t>
  </si>
  <si>
    <t>朱超</t>
  </si>
  <si>
    <t>5342240319202</t>
  </si>
  <si>
    <t xml:space="preserve">60.33 </t>
  </si>
  <si>
    <t>132</t>
  </si>
  <si>
    <t>杨文杰</t>
  </si>
  <si>
    <t>5342240319002</t>
  </si>
  <si>
    <t xml:space="preserve">52.03 </t>
  </si>
  <si>
    <t>133</t>
  </si>
  <si>
    <t>洪湖市妇幼保健计划生育服务中心</t>
  </si>
  <si>
    <t>熊灿</t>
  </si>
  <si>
    <t>5242240700811</t>
  </si>
  <si>
    <t>14224009002004001</t>
  </si>
  <si>
    <t xml:space="preserve">48.80 </t>
  </si>
  <si>
    <t>134</t>
  </si>
  <si>
    <t>陈宇宸</t>
  </si>
  <si>
    <t>5242240700513</t>
  </si>
  <si>
    <t xml:space="preserve">46.45 </t>
  </si>
  <si>
    <t>135</t>
  </si>
  <si>
    <t>郑蝶</t>
  </si>
  <si>
    <t>5242240701325</t>
  </si>
  <si>
    <t xml:space="preserve">53.15 </t>
  </si>
  <si>
    <t>136</t>
  </si>
  <si>
    <t>邱伟</t>
  </si>
  <si>
    <t>5542240702910</t>
  </si>
  <si>
    <t>14224009002004002</t>
  </si>
  <si>
    <t>137</t>
  </si>
  <si>
    <t>付思静</t>
  </si>
  <si>
    <t>5542240703323</t>
  </si>
  <si>
    <t>138</t>
  </si>
  <si>
    <t>谢冰婵</t>
  </si>
  <si>
    <t>5542240703129</t>
  </si>
  <si>
    <t>46.70</t>
  </si>
  <si>
    <t>139</t>
  </si>
  <si>
    <t>洪湖市峰口镇中心卫生院</t>
  </si>
  <si>
    <t>刘旭起</t>
  </si>
  <si>
    <t>5242240702318</t>
  </si>
  <si>
    <t>14224009002007001</t>
  </si>
  <si>
    <t xml:space="preserve">56.40 </t>
  </si>
  <si>
    <t>140</t>
  </si>
  <si>
    <t>吴瑶瑶</t>
  </si>
  <si>
    <t>5242240700707</t>
  </si>
  <si>
    <t xml:space="preserve">55.40 </t>
  </si>
  <si>
    <t>141</t>
  </si>
  <si>
    <t>肖瑶</t>
  </si>
  <si>
    <t>5242240701119</t>
  </si>
  <si>
    <t xml:space="preserve">50.57 </t>
  </si>
  <si>
    <t>142</t>
  </si>
  <si>
    <t>杨琴</t>
  </si>
  <si>
    <t>5242240701614</t>
  </si>
  <si>
    <t xml:space="preserve">51.03 </t>
  </si>
  <si>
    <t>143</t>
  </si>
  <si>
    <t>朱亚芳</t>
  </si>
  <si>
    <t>5242240702116</t>
  </si>
  <si>
    <t xml:space="preserve">51.57 </t>
  </si>
  <si>
    <t>144</t>
  </si>
  <si>
    <t>吴慧华</t>
  </si>
  <si>
    <t>5242240700103</t>
  </si>
  <si>
    <t xml:space="preserve">44.63 </t>
  </si>
  <si>
    <t>145</t>
  </si>
  <si>
    <t>李晓莉</t>
  </si>
  <si>
    <t>5442240402913</t>
  </si>
  <si>
    <t>14224009002007002</t>
  </si>
  <si>
    <t xml:space="preserve">44.17 </t>
  </si>
  <si>
    <t>146</t>
  </si>
  <si>
    <t>秦思</t>
  </si>
  <si>
    <t>5442240402205</t>
  </si>
  <si>
    <t xml:space="preserve">43.60 </t>
  </si>
  <si>
    <t>147</t>
  </si>
  <si>
    <t>陈思</t>
  </si>
  <si>
    <t>5442240402129</t>
  </si>
  <si>
    <t>148</t>
  </si>
  <si>
    <t>洪湖市精神病医院</t>
  </si>
  <si>
    <t>刘子倩</t>
  </si>
  <si>
    <t>5442240402820</t>
  </si>
  <si>
    <t>14224009002009002</t>
  </si>
  <si>
    <t xml:space="preserve">56.10 </t>
  </si>
  <si>
    <t>149</t>
  </si>
  <si>
    <t>张仕贤</t>
  </si>
  <si>
    <t>5442240400515</t>
  </si>
  <si>
    <t xml:space="preserve">51.13 </t>
  </si>
  <si>
    <t>150</t>
  </si>
  <si>
    <t>阮芳</t>
  </si>
  <si>
    <t>5442240402326</t>
  </si>
  <si>
    <t xml:space="preserve">45.63 </t>
  </si>
  <si>
    <t>151</t>
  </si>
  <si>
    <t>洪湖市新滩镇中心卫生院</t>
  </si>
  <si>
    <t>韩小燕</t>
  </si>
  <si>
    <t>5442240402710</t>
  </si>
  <si>
    <t>14224009002016002</t>
  </si>
  <si>
    <t>152</t>
  </si>
  <si>
    <t>黄艳丽</t>
  </si>
  <si>
    <t>5442240400206</t>
  </si>
  <si>
    <t xml:space="preserve">39.40 </t>
  </si>
  <si>
    <t>153</t>
  </si>
  <si>
    <t>曾妍</t>
  </si>
  <si>
    <t>5442240400506</t>
  </si>
  <si>
    <t xml:space="preserve">40.57 </t>
  </si>
  <si>
    <t>154</t>
  </si>
  <si>
    <t>洪湖市乌林镇卫生院</t>
  </si>
  <si>
    <t>陈京</t>
  </si>
  <si>
    <t>5442240403603</t>
  </si>
  <si>
    <t>14224009002017001</t>
  </si>
  <si>
    <t xml:space="preserve">40.07 </t>
  </si>
  <si>
    <t>155</t>
  </si>
  <si>
    <t>刘丽芹</t>
  </si>
  <si>
    <t>5442240402811</t>
  </si>
  <si>
    <t>156</t>
  </si>
  <si>
    <t>曾姣凤</t>
  </si>
  <si>
    <t>5442240402507</t>
  </si>
  <si>
    <t xml:space="preserve">41.87 </t>
  </si>
  <si>
    <t>157</t>
  </si>
  <si>
    <t>程娟</t>
  </si>
  <si>
    <t>5342240319314</t>
  </si>
  <si>
    <t>14224009002017002</t>
  </si>
  <si>
    <t xml:space="preserve">56.50 </t>
  </si>
  <si>
    <t>158</t>
  </si>
  <si>
    <t>王雨珂</t>
  </si>
  <si>
    <t>5342240319115</t>
  </si>
  <si>
    <t>159</t>
  </si>
  <si>
    <t>刘俊杰</t>
  </si>
  <si>
    <t>5342240319011</t>
  </si>
  <si>
    <t xml:space="preserve">41.77 </t>
  </si>
  <si>
    <t>160</t>
  </si>
  <si>
    <t>洪湖红军医院</t>
  </si>
  <si>
    <t>刘慧</t>
  </si>
  <si>
    <t>5442240400927</t>
  </si>
  <si>
    <t>14224009002018001</t>
  </si>
  <si>
    <t xml:space="preserve">43.73 </t>
  </si>
  <si>
    <t>161</t>
  </si>
  <si>
    <t>王梦云</t>
  </si>
  <si>
    <t>5442240401623</t>
  </si>
  <si>
    <t xml:space="preserve">42.03 </t>
  </si>
  <si>
    <t>162</t>
  </si>
  <si>
    <t>刘腾</t>
  </si>
  <si>
    <t>5442240400710</t>
  </si>
  <si>
    <t xml:space="preserve">48.13 </t>
  </si>
  <si>
    <t>163</t>
  </si>
  <si>
    <t>陈小曼</t>
  </si>
  <si>
    <t>5442240400721</t>
  </si>
  <si>
    <t xml:space="preserve">42.57 </t>
  </si>
  <si>
    <t>164</t>
  </si>
  <si>
    <t>谢芬</t>
  </si>
  <si>
    <t>5442240401712</t>
  </si>
  <si>
    <t xml:space="preserve">40.23 </t>
  </si>
  <si>
    <t>165</t>
  </si>
  <si>
    <t>瞿峥嵘</t>
  </si>
  <si>
    <t>5442240402224</t>
  </si>
  <si>
    <t xml:space="preserve">39.03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</si>
</sst>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24"/>
      <color theme="1"/>
      <name val="华文中宋"/>
      <charset val="134"/>
    </font>
    <font>
      <b/>
      <sz val="12"/>
      <color theme="1"/>
      <name val="华文中宋"/>
      <charset val="134"/>
    </font>
    <font>
      <b/>
      <sz val="12"/>
      <name val="华文中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9"/>
  <sheetViews>
    <sheetView tabSelected="1" workbookViewId="0">
      <pane ySplit="2" topLeftCell="A3" activePane="bottomLeft" state="frozen"/>
      <selection/>
      <selection pane="bottomLeft" activeCell="U7" sqref="U7"/>
    </sheetView>
  </sheetViews>
  <sheetFormatPr defaultColWidth="9" defaultRowHeight="27.95" customHeight="1"/>
  <cols>
    <col min="1" max="1" width="6.5" style="2" customWidth="1"/>
    <col min="2" max="2" width="19.25" style="2" customWidth="1"/>
    <col min="3" max="3" width="17.125" style="2" customWidth="1"/>
    <col min="4" max="4" width="9.875" style="2" customWidth="1"/>
    <col min="5" max="5" width="11" style="2" customWidth="1"/>
    <col min="6" max="6" width="17.625" style="2" customWidth="1"/>
    <col min="7" max="7" width="20.375" style="2" customWidth="1"/>
    <col min="8" max="8" width="10.125" style="2" customWidth="1"/>
    <col min="9" max="9" width="13.625" style="2" customWidth="1"/>
    <col min="10" max="10" width="9" style="3"/>
    <col min="11" max="11" width="15.25" style="2" customWidth="1"/>
    <col min="12" max="12" width="12.25" style="2" customWidth="1"/>
    <col min="13" max="13" width="8.625" style="2" customWidth="1"/>
    <col min="14" max="14" width="9" style="2"/>
    <col min="15" max="15" width="11.375" customWidth="1"/>
    <col min="16" max="16384" width="9" style="2"/>
  </cols>
  <sheetData>
    <row r="1" ht="42.9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</row>
    <row r="2" s="1" customFormat="1" ht="33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3" t="s">
        <v>10</v>
      </c>
      <c r="K2" s="12" t="s">
        <v>11</v>
      </c>
      <c r="L2" s="14" t="s">
        <v>12</v>
      </c>
      <c r="M2" s="15" t="s">
        <v>13</v>
      </c>
      <c r="N2" s="16" t="s">
        <v>14</v>
      </c>
      <c r="O2" s="17" t="s">
        <v>15</v>
      </c>
    </row>
    <row r="3" customHeight="1" spans="1:15">
      <c r="A3" s="2" t="s">
        <v>16</v>
      </c>
      <c r="B3" s="7" t="s">
        <v>17</v>
      </c>
      <c r="C3" s="7" t="s">
        <v>18</v>
      </c>
      <c r="D3" s="7">
        <v>7</v>
      </c>
      <c r="E3" s="2" t="s">
        <v>19</v>
      </c>
      <c r="F3" s="2" t="s">
        <v>20</v>
      </c>
      <c r="G3" s="2" t="s">
        <v>21</v>
      </c>
      <c r="H3" s="2" t="s">
        <v>22</v>
      </c>
      <c r="I3" s="2">
        <f t="shared" ref="I3:I66" si="0">H3*0.4</f>
        <v>25.16</v>
      </c>
      <c r="J3" s="3">
        <v>79.74</v>
      </c>
      <c r="K3" s="2">
        <f t="shared" ref="K3:K66" si="1">J3*0.6</f>
        <v>47.844</v>
      </c>
      <c r="L3" s="2">
        <f t="shared" ref="L3:L66" si="2">K3+I3</f>
        <v>73.004</v>
      </c>
      <c r="M3" s="18">
        <f>SUMPRODUCT(($G$3:$G$423=G3)*($L$3:$L$423&gt;L3))+1</f>
        <v>1</v>
      </c>
      <c r="N3" s="2" t="s">
        <v>23</v>
      </c>
      <c r="O3" s="2" t="s">
        <v>24</v>
      </c>
    </row>
    <row r="4" customHeight="1" spans="1:15">
      <c r="A4" s="2" t="s">
        <v>25</v>
      </c>
      <c r="B4" s="8" t="s">
        <v>17</v>
      </c>
      <c r="C4" s="8" t="s">
        <v>18</v>
      </c>
      <c r="D4" s="8">
        <v>7</v>
      </c>
      <c r="E4" s="2" t="s">
        <v>26</v>
      </c>
      <c r="F4" s="2" t="s">
        <v>27</v>
      </c>
      <c r="G4" s="2" t="s">
        <v>21</v>
      </c>
      <c r="H4" s="2" t="s">
        <v>28</v>
      </c>
      <c r="I4" s="2">
        <f t="shared" si="0"/>
        <v>23.952</v>
      </c>
      <c r="J4" s="3">
        <v>80.76</v>
      </c>
      <c r="K4" s="2">
        <f t="shared" si="1"/>
        <v>48.456</v>
      </c>
      <c r="L4" s="2">
        <f t="shared" si="2"/>
        <v>72.408</v>
      </c>
      <c r="M4" s="18">
        <f>SUMPRODUCT(($G$3:$G$423=G4)*($L$3:$L$423&gt;L4))+1</f>
        <v>2</v>
      </c>
      <c r="N4" s="2" t="s">
        <v>23</v>
      </c>
      <c r="O4" s="2" t="s">
        <v>24</v>
      </c>
    </row>
    <row r="5" customHeight="1" spans="1:15">
      <c r="A5" s="2" t="s">
        <v>29</v>
      </c>
      <c r="B5" s="8" t="s">
        <v>17</v>
      </c>
      <c r="C5" s="8" t="s">
        <v>18</v>
      </c>
      <c r="D5" s="8">
        <v>7</v>
      </c>
      <c r="E5" s="2" t="s">
        <v>30</v>
      </c>
      <c r="F5" s="2" t="s">
        <v>31</v>
      </c>
      <c r="G5" s="2" t="s">
        <v>21</v>
      </c>
      <c r="H5" s="2" t="s">
        <v>32</v>
      </c>
      <c r="I5" s="2">
        <f t="shared" si="0"/>
        <v>22.448</v>
      </c>
      <c r="J5" s="3">
        <v>81.76</v>
      </c>
      <c r="K5" s="2">
        <f t="shared" si="1"/>
        <v>49.056</v>
      </c>
      <c r="L5" s="2">
        <f t="shared" si="2"/>
        <v>71.504</v>
      </c>
      <c r="M5" s="18">
        <f>SUMPRODUCT(($G$3:$G$423=G5)*($L$3:$L$423&gt;L5))+1</f>
        <v>3</v>
      </c>
      <c r="N5" s="2" t="s">
        <v>23</v>
      </c>
      <c r="O5" s="2" t="s">
        <v>24</v>
      </c>
    </row>
    <row r="6" customHeight="1" spans="1:15">
      <c r="A6" s="2" t="s">
        <v>33</v>
      </c>
      <c r="B6" s="8" t="s">
        <v>17</v>
      </c>
      <c r="C6" s="8" t="s">
        <v>18</v>
      </c>
      <c r="D6" s="8">
        <v>7</v>
      </c>
      <c r="E6" s="2" t="s">
        <v>34</v>
      </c>
      <c r="F6" s="2" t="s">
        <v>35</v>
      </c>
      <c r="G6" s="2" t="s">
        <v>21</v>
      </c>
      <c r="H6" s="2" t="s">
        <v>36</v>
      </c>
      <c r="I6" s="2">
        <f t="shared" si="0"/>
        <v>24.492</v>
      </c>
      <c r="J6" s="3">
        <v>77.02</v>
      </c>
      <c r="K6" s="2">
        <f t="shared" si="1"/>
        <v>46.212</v>
      </c>
      <c r="L6" s="2">
        <f t="shared" si="2"/>
        <v>70.704</v>
      </c>
      <c r="M6" s="18">
        <f>SUMPRODUCT(($G$3:$G$423=G6)*($L$3:$L$423&gt;L6))+1</f>
        <v>4</v>
      </c>
      <c r="N6" s="2" t="s">
        <v>23</v>
      </c>
      <c r="O6" s="2" t="s">
        <v>24</v>
      </c>
    </row>
    <row r="7" customHeight="1" spans="1:15">
      <c r="A7" s="2" t="s">
        <v>37</v>
      </c>
      <c r="B7" s="8" t="s">
        <v>17</v>
      </c>
      <c r="C7" s="8" t="s">
        <v>18</v>
      </c>
      <c r="D7" s="8">
        <v>7</v>
      </c>
      <c r="E7" s="2" t="s">
        <v>38</v>
      </c>
      <c r="F7" s="2" t="s">
        <v>39</v>
      </c>
      <c r="G7" s="2" t="s">
        <v>21</v>
      </c>
      <c r="H7" s="2" t="s">
        <v>40</v>
      </c>
      <c r="I7" s="2">
        <f t="shared" si="0"/>
        <v>24.752</v>
      </c>
      <c r="J7" s="3">
        <v>76.44</v>
      </c>
      <c r="K7" s="2">
        <f t="shared" si="1"/>
        <v>45.864</v>
      </c>
      <c r="L7" s="2">
        <f t="shared" si="2"/>
        <v>70.616</v>
      </c>
      <c r="M7" s="18">
        <f>SUMPRODUCT(($G$3:$G$423=G7)*($L$3:$L$423&gt;L7))+1</f>
        <v>5</v>
      </c>
      <c r="N7" s="2" t="s">
        <v>23</v>
      </c>
      <c r="O7" s="2" t="s">
        <v>24</v>
      </c>
    </row>
    <row r="8" customHeight="1" spans="1:15">
      <c r="A8" s="2" t="s">
        <v>41</v>
      </c>
      <c r="B8" s="8" t="s">
        <v>17</v>
      </c>
      <c r="C8" s="8" t="s">
        <v>18</v>
      </c>
      <c r="D8" s="8">
        <v>7</v>
      </c>
      <c r="E8" s="2" t="s">
        <v>42</v>
      </c>
      <c r="F8" s="2" t="s">
        <v>43</v>
      </c>
      <c r="G8" s="2" t="s">
        <v>21</v>
      </c>
      <c r="H8" s="2" t="s">
        <v>44</v>
      </c>
      <c r="I8" s="2">
        <f t="shared" si="0"/>
        <v>24.56</v>
      </c>
      <c r="J8" s="3">
        <v>75.84</v>
      </c>
      <c r="K8" s="2">
        <f t="shared" si="1"/>
        <v>45.504</v>
      </c>
      <c r="L8" s="2">
        <f t="shared" si="2"/>
        <v>70.064</v>
      </c>
      <c r="M8" s="18">
        <f>SUMPRODUCT(($G$3:$G$423=G8)*($L$3:$L$423&gt;L8))+1</f>
        <v>6</v>
      </c>
      <c r="N8" s="2" t="s">
        <v>23</v>
      </c>
      <c r="O8" s="2" t="s">
        <v>24</v>
      </c>
    </row>
    <row r="9" customHeight="1" spans="1:15">
      <c r="A9" s="2" t="s">
        <v>45</v>
      </c>
      <c r="B9" s="8" t="s">
        <v>17</v>
      </c>
      <c r="C9" s="8" t="s">
        <v>18</v>
      </c>
      <c r="D9" s="8">
        <v>7</v>
      </c>
      <c r="E9" s="2" t="s">
        <v>46</v>
      </c>
      <c r="F9" s="2" t="s">
        <v>47</v>
      </c>
      <c r="G9" s="2" t="s">
        <v>21</v>
      </c>
      <c r="H9" s="2" t="s">
        <v>48</v>
      </c>
      <c r="I9" s="2">
        <f t="shared" si="0"/>
        <v>24.08</v>
      </c>
      <c r="J9" s="3">
        <v>76.44</v>
      </c>
      <c r="K9" s="2">
        <f t="shared" si="1"/>
        <v>45.864</v>
      </c>
      <c r="L9" s="2">
        <f t="shared" si="2"/>
        <v>69.944</v>
      </c>
      <c r="M9" s="18">
        <f>SUMPRODUCT(($G$3:$G$423=G9)*($L$3:$L$423&gt;L9))+1</f>
        <v>7</v>
      </c>
      <c r="N9" s="2" t="s">
        <v>23</v>
      </c>
      <c r="O9" s="2" t="s">
        <v>24</v>
      </c>
    </row>
    <row r="10" customHeight="1" spans="1:15">
      <c r="A10" s="2" t="s">
        <v>49</v>
      </c>
      <c r="B10" s="8" t="s">
        <v>17</v>
      </c>
      <c r="C10" s="8" t="s">
        <v>18</v>
      </c>
      <c r="D10" s="8">
        <v>7</v>
      </c>
      <c r="E10" s="2" t="s">
        <v>50</v>
      </c>
      <c r="F10" s="2" t="s">
        <v>51</v>
      </c>
      <c r="G10" s="2" t="s">
        <v>21</v>
      </c>
      <c r="H10" s="2" t="s">
        <v>52</v>
      </c>
      <c r="I10" s="2">
        <f t="shared" si="0"/>
        <v>24.04</v>
      </c>
      <c r="J10" s="3">
        <v>76</v>
      </c>
      <c r="K10" s="2">
        <f t="shared" si="1"/>
        <v>45.6</v>
      </c>
      <c r="L10" s="2">
        <f t="shared" si="2"/>
        <v>69.64</v>
      </c>
      <c r="M10" s="18">
        <f>SUMPRODUCT(($G$3:$G$423=G10)*($L$3:$L$423&gt;L10))+1</f>
        <v>8</v>
      </c>
      <c r="O10" s="2"/>
    </row>
    <row r="11" customHeight="1" spans="1:15">
      <c r="A11" s="2" t="s">
        <v>53</v>
      </c>
      <c r="B11" s="8" t="s">
        <v>17</v>
      </c>
      <c r="C11" s="8" t="s">
        <v>18</v>
      </c>
      <c r="D11" s="8">
        <v>7</v>
      </c>
      <c r="E11" s="2" t="s">
        <v>54</v>
      </c>
      <c r="F11" s="2" t="s">
        <v>55</v>
      </c>
      <c r="G11" s="2" t="s">
        <v>21</v>
      </c>
      <c r="H11" s="2" t="s">
        <v>56</v>
      </c>
      <c r="I11" s="2">
        <f t="shared" si="0"/>
        <v>22.532</v>
      </c>
      <c r="J11" s="3">
        <v>77.14</v>
      </c>
      <c r="K11" s="2">
        <f t="shared" si="1"/>
        <v>46.284</v>
      </c>
      <c r="L11" s="2">
        <f t="shared" si="2"/>
        <v>68.816</v>
      </c>
      <c r="M11" s="18">
        <f>SUMPRODUCT(($G$3:$G$423=G11)*($L$3:$L$423&gt;L11))+1</f>
        <v>9</v>
      </c>
      <c r="O11" s="2"/>
    </row>
    <row r="12" customHeight="1" spans="1:15">
      <c r="A12" s="2" t="s">
        <v>57</v>
      </c>
      <c r="B12" s="8" t="s">
        <v>17</v>
      </c>
      <c r="C12" s="8" t="s">
        <v>18</v>
      </c>
      <c r="D12" s="8">
        <v>7</v>
      </c>
      <c r="E12" s="2" t="s">
        <v>58</v>
      </c>
      <c r="F12" s="2" t="s">
        <v>59</v>
      </c>
      <c r="G12" s="2" t="s">
        <v>21</v>
      </c>
      <c r="H12" s="2" t="s">
        <v>60</v>
      </c>
      <c r="I12" s="2">
        <f t="shared" si="0"/>
        <v>22.872</v>
      </c>
      <c r="J12" s="3">
        <v>75.22</v>
      </c>
      <c r="K12" s="2">
        <f t="shared" si="1"/>
        <v>45.132</v>
      </c>
      <c r="L12" s="2">
        <f t="shared" si="2"/>
        <v>68.004</v>
      </c>
      <c r="M12" s="18">
        <f>SUMPRODUCT(($G$3:$G$423=G12)*($L$3:$L$423&gt;L12))+1</f>
        <v>10</v>
      </c>
      <c r="O12" s="2"/>
    </row>
    <row r="13" customHeight="1" spans="1:15">
      <c r="A13" s="2" t="s">
        <v>61</v>
      </c>
      <c r="B13" s="8" t="s">
        <v>17</v>
      </c>
      <c r="C13" s="8" t="s">
        <v>18</v>
      </c>
      <c r="D13" s="8">
        <v>7</v>
      </c>
      <c r="E13" s="2" t="s">
        <v>62</v>
      </c>
      <c r="F13" s="2" t="s">
        <v>63</v>
      </c>
      <c r="G13" s="2" t="s">
        <v>21</v>
      </c>
      <c r="H13" s="2" t="s">
        <v>64</v>
      </c>
      <c r="I13" s="2">
        <f t="shared" si="0"/>
        <v>21.868</v>
      </c>
      <c r="J13" s="3">
        <v>74.94</v>
      </c>
      <c r="K13" s="2">
        <f t="shared" si="1"/>
        <v>44.964</v>
      </c>
      <c r="L13" s="2">
        <f t="shared" si="2"/>
        <v>66.832</v>
      </c>
      <c r="M13" s="18">
        <f>SUMPRODUCT(($G$3:$G$423=G13)*($L$3:$L$423&gt;L13))+1</f>
        <v>11</v>
      </c>
      <c r="O13" s="2"/>
    </row>
    <row r="14" customHeight="1" spans="1:15">
      <c r="A14" s="2" t="s">
        <v>65</v>
      </c>
      <c r="B14" s="8" t="s">
        <v>17</v>
      </c>
      <c r="C14" s="8" t="s">
        <v>18</v>
      </c>
      <c r="D14" s="8">
        <v>7</v>
      </c>
      <c r="E14" s="2" t="s">
        <v>66</v>
      </c>
      <c r="F14" s="2" t="s">
        <v>67</v>
      </c>
      <c r="G14" s="2" t="s">
        <v>21</v>
      </c>
      <c r="H14" s="2" t="s">
        <v>68</v>
      </c>
      <c r="I14" s="2">
        <f t="shared" si="0"/>
        <v>21.76</v>
      </c>
      <c r="J14" s="3">
        <v>71.92</v>
      </c>
      <c r="K14" s="2">
        <f t="shared" si="1"/>
        <v>43.152</v>
      </c>
      <c r="L14" s="2">
        <f t="shared" si="2"/>
        <v>64.912</v>
      </c>
      <c r="M14" s="18">
        <f>SUMPRODUCT(($G$3:$G$423=G14)*($L$3:$L$423&gt;L14))+1</f>
        <v>12</v>
      </c>
      <c r="O14" s="2"/>
    </row>
    <row r="15" customHeight="1" spans="1:15">
      <c r="A15" s="2" t="s">
        <v>69</v>
      </c>
      <c r="B15" s="8" t="s">
        <v>17</v>
      </c>
      <c r="C15" s="8" t="s">
        <v>18</v>
      </c>
      <c r="D15" s="8">
        <v>7</v>
      </c>
      <c r="E15" s="2" t="s">
        <v>70</v>
      </c>
      <c r="F15" s="2" t="s">
        <v>71</v>
      </c>
      <c r="G15" s="2" t="s">
        <v>21</v>
      </c>
      <c r="H15" s="2" t="s">
        <v>72</v>
      </c>
      <c r="I15" s="2">
        <f t="shared" si="0"/>
        <v>22.292</v>
      </c>
      <c r="J15" s="3">
        <v>69.34</v>
      </c>
      <c r="K15" s="2">
        <f t="shared" si="1"/>
        <v>41.604</v>
      </c>
      <c r="L15" s="2">
        <f t="shared" si="2"/>
        <v>63.896</v>
      </c>
      <c r="M15" s="18">
        <f>SUMPRODUCT(($G$3:$G$423=G15)*($L$3:$L$423&gt;L15))+1</f>
        <v>13</v>
      </c>
      <c r="O15" s="2"/>
    </row>
    <row r="16" customHeight="1" spans="1:15">
      <c r="A16" s="2" t="s">
        <v>73</v>
      </c>
      <c r="B16" s="8" t="s">
        <v>17</v>
      </c>
      <c r="C16" s="8" t="s">
        <v>18</v>
      </c>
      <c r="D16" s="8">
        <v>7</v>
      </c>
      <c r="E16" s="2" t="s">
        <v>74</v>
      </c>
      <c r="F16" s="2" t="s">
        <v>75</v>
      </c>
      <c r="G16" s="2" t="s">
        <v>21</v>
      </c>
      <c r="H16" s="2" t="s">
        <v>76</v>
      </c>
      <c r="I16" s="2">
        <f t="shared" si="0"/>
        <v>22.912</v>
      </c>
      <c r="J16" s="3">
        <v>68.22</v>
      </c>
      <c r="K16" s="2">
        <f t="shared" si="1"/>
        <v>40.932</v>
      </c>
      <c r="L16" s="2">
        <f t="shared" si="2"/>
        <v>63.844</v>
      </c>
      <c r="M16" s="18">
        <f>SUMPRODUCT(($G$3:$G$423=G16)*($L$3:$L$423&gt;L16))+1</f>
        <v>14</v>
      </c>
      <c r="O16" s="2"/>
    </row>
    <row r="17" customHeight="1" spans="1:15">
      <c r="A17" s="2" t="s">
        <v>77</v>
      </c>
      <c r="B17" s="8" t="s">
        <v>17</v>
      </c>
      <c r="C17" s="8" t="s">
        <v>18</v>
      </c>
      <c r="D17" s="8">
        <v>7</v>
      </c>
      <c r="E17" s="9" t="s">
        <v>78</v>
      </c>
      <c r="F17" s="9" t="s">
        <v>79</v>
      </c>
      <c r="G17" s="2" t="s">
        <v>21</v>
      </c>
      <c r="H17" s="2" t="s">
        <v>80</v>
      </c>
      <c r="I17" s="2">
        <f t="shared" si="0"/>
        <v>19.052</v>
      </c>
      <c r="J17" s="3">
        <v>73.86</v>
      </c>
      <c r="K17" s="2">
        <f t="shared" si="1"/>
        <v>44.316</v>
      </c>
      <c r="L17" s="2">
        <f t="shared" si="2"/>
        <v>63.368</v>
      </c>
      <c r="M17" s="18">
        <f>SUMPRODUCT(($G$3:$G$423=G17)*($L$3:$L$423&gt;L17))+1</f>
        <v>15</v>
      </c>
      <c r="O17" s="2"/>
    </row>
    <row r="18" customHeight="1" spans="1:15">
      <c r="A18" s="2" t="s">
        <v>81</v>
      </c>
      <c r="B18" s="8" t="s">
        <v>17</v>
      </c>
      <c r="C18" s="8" t="s">
        <v>18</v>
      </c>
      <c r="D18" s="8">
        <v>7</v>
      </c>
      <c r="E18" s="2" t="s">
        <v>82</v>
      </c>
      <c r="F18" s="2" t="s">
        <v>83</v>
      </c>
      <c r="G18" s="2" t="s">
        <v>21</v>
      </c>
      <c r="H18" s="2" t="s">
        <v>84</v>
      </c>
      <c r="I18" s="2">
        <f t="shared" si="0"/>
        <v>20.388</v>
      </c>
      <c r="J18" s="3">
        <v>71.26</v>
      </c>
      <c r="K18" s="2">
        <f t="shared" si="1"/>
        <v>42.756</v>
      </c>
      <c r="L18" s="2">
        <f t="shared" si="2"/>
        <v>63.144</v>
      </c>
      <c r="M18" s="18">
        <f>SUMPRODUCT(($G$3:$G$423=G18)*($L$3:$L$423&gt;L18))+1</f>
        <v>16</v>
      </c>
      <c r="O18" s="2"/>
    </row>
    <row r="19" customHeight="1" spans="1:15">
      <c r="A19" s="2" t="s">
        <v>85</v>
      </c>
      <c r="B19" s="8" t="s">
        <v>17</v>
      </c>
      <c r="C19" s="8" t="s">
        <v>18</v>
      </c>
      <c r="D19" s="8">
        <v>7</v>
      </c>
      <c r="E19" s="2" t="s">
        <v>86</v>
      </c>
      <c r="F19" s="2" t="s">
        <v>87</v>
      </c>
      <c r="G19" s="2" t="s">
        <v>21</v>
      </c>
      <c r="H19" s="2" t="s">
        <v>88</v>
      </c>
      <c r="I19" s="2">
        <f t="shared" si="0"/>
        <v>22.388</v>
      </c>
      <c r="J19" s="3">
        <v>61.84</v>
      </c>
      <c r="K19" s="2">
        <f t="shared" si="1"/>
        <v>37.104</v>
      </c>
      <c r="L19" s="2">
        <f t="shared" si="2"/>
        <v>59.492</v>
      </c>
      <c r="M19" s="18">
        <f>SUMPRODUCT(($G$3:$G$423=G19)*($L$3:$L$423&gt;L19))+1</f>
        <v>17</v>
      </c>
      <c r="O19" s="2"/>
    </row>
    <row r="20" customHeight="1" spans="1:15">
      <c r="A20" s="2" t="s">
        <v>89</v>
      </c>
      <c r="B20" s="8" t="s">
        <v>17</v>
      </c>
      <c r="C20" s="8" t="s">
        <v>18</v>
      </c>
      <c r="D20" s="8">
        <v>7</v>
      </c>
      <c r="E20" s="9" t="s">
        <v>90</v>
      </c>
      <c r="F20" s="9" t="s">
        <v>91</v>
      </c>
      <c r="G20" s="2" t="s">
        <v>21</v>
      </c>
      <c r="H20" s="2" t="s">
        <v>92</v>
      </c>
      <c r="I20" s="2">
        <f t="shared" si="0"/>
        <v>18.768</v>
      </c>
      <c r="J20" s="3">
        <v>66.8</v>
      </c>
      <c r="K20" s="2">
        <f t="shared" si="1"/>
        <v>40.08</v>
      </c>
      <c r="L20" s="2">
        <f t="shared" si="2"/>
        <v>58.848</v>
      </c>
      <c r="M20" s="18">
        <f>SUMPRODUCT(($G$3:$G$423=G20)*($L$3:$L$423&gt;L20))+1</f>
        <v>18</v>
      </c>
      <c r="O20" s="2"/>
    </row>
    <row r="21" customHeight="1" spans="1:15">
      <c r="A21" s="2" t="s">
        <v>93</v>
      </c>
      <c r="B21" s="8" t="s">
        <v>17</v>
      </c>
      <c r="C21" s="8" t="s">
        <v>18</v>
      </c>
      <c r="D21" s="8">
        <v>7</v>
      </c>
      <c r="E21" s="2" t="s">
        <v>94</v>
      </c>
      <c r="F21" s="2" t="s">
        <v>95</v>
      </c>
      <c r="G21" s="2" t="s">
        <v>21</v>
      </c>
      <c r="H21" s="2" t="s">
        <v>96</v>
      </c>
      <c r="I21" s="2">
        <f t="shared" si="0"/>
        <v>22.852</v>
      </c>
      <c r="J21" s="3">
        <v>0</v>
      </c>
      <c r="K21" s="2">
        <f t="shared" si="1"/>
        <v>0</v>
      </c>
      <c r="L21" s="2">
        <f t="shared" si="2"/>
        <v>22.852</v>
      </c>
      <c r="M21" s="18">
        <f>SUMPRODUCT(($G$3:$G$423=G21)*($L$3:$L$423&gt;L21))+1</f>
        <v>19</v>
      </c>
      <c r="N21" s="2" t="s">
        <v>97</v>
      </c>
      <c r="O21" s="2"/>
    </row>
    <row r="22" customHeight="1" spans="1:15">
      <c r="A22" s="2" t="s">
        <v>98</v>
      </c>
      <c r="B22" s="8" t="s">
        <v>17</v>
      </c>
      <c r="C22" s="8" t="s">
        <v>18</v>
      </c>
      <c r="D22" s="8">
        <v>7</v>
      </c>
      <c r="E22" s="2" t="s">
        <v>99</v>
      </c>
      <c r="F22" s="2" t="s">
        <v>100</v>
      </c>
      <c r="G22" s="2" t="s">
        <v>21</v>
      </c>
      <c r="H22" s="2" t="s">
        <v>101</v>
      </c>
      <c r="I22" s="2">
        <f t="shared" si="0"/>
        <v>22.38</v>
      </c>
      <c r="J22" s="3">
        <v>0</v>
      </c>
      <c r="K22" s="2">
        <f t="shared" si="1"/>
        <v>0</v>
      </c>
      <c r="L22" s="2">
        <f t="shared" si="2"/>
        <v>22.38</v>
      </c>
      <c r="M22" s="18">
        <f>SUMPRODUCT(($G$3:$G$423=G22)*($L$3:$L$423&gt;L22))+1</f>
        <v>20</v>
      </c>
      <c r="N22" s="2" t="s">
        <v>97</v>
      </c>
      <c r="O22" s="2"/>
    </row>
    <row r="23" customHeight="1" spans="1:15">
      <c r="A23" s="2" t="s">
        <v>102</v>
      </c>
      <c r="B23" s="10" t="s">
        <v>17</v>
      </c>
      <c r="C23" s="10" t="s">
        <v>18</v>
      </c>
      <c r="D23" s="10">
        <v>7</v>
      </c>
      <c r="E23" s="2" t="s">
        <v>103</v>
      </c>
      <c r="F23" s="2" t="s">
        <v>104</v>
      </c>
      <c r="G23" s="2" t="s">
        <v>21</v>
      </c>
      <c r="H23" s="2" t="s">
        <v>105</v>
      </c>
      <c r="I23" s="2">
        <f t="shared" si="0"/>
        <v>21.188</v>
      </c>
      <c r="J23" s="3">
        <v>0</v>
      </c>
      <c r="K23" s="2">
        <f t="shared" si="1"/>
        <v>0</v>
      </c>
      <c r="L23" s="2">
        <f t="shared" si="2"/>
        <v>21.188</v>
      </c>
      <c r="M23" s="18">
        <f>SUMPRODUCT(($G$3:$G$423=G23)*($L$3:$L$423&gt;L23))+1</f>
        <v>21</v>
      </c>
      <c r="N23" s="2" t="s">
        <v>97</v>
      </c>
      <c r="O23" s="2"/>
    </row>
    <row r="24" customHeight="1" spans="1:15">
      <c r="A24" s="2" t="s">
        <v>106</v>
      </c>
      <c r="B24" s="7" t="s">
        <v>17</v>
      </c>
      <c r="C24" s="7" t="s">
        <v>18</v>
      </c>
      <c r="D24" s="7">
        <v>2</v>
      </c>
      <c r="E24" s="2" t="s">
        <v>107</v>
      </c>
      <c r="F24" s="2" t="s">
        <v>108</v>
      </c>
      <c r="G24" s="2" t="s">
        <v>109</v>
      </c>
      <c r="H24" s="2" t="s">
        <v>110</v>
      </c>
      <c r="I24" s="2">
        <f t="shared" si="0"/>
        <v>21.628</v>
      </c>
      <c r="J24" s="3">
        <v>83.32</v>
      </c>
      <c r="K24" s="2">
        <f t="shared" si="1"/>
        <v>49.992</v>
      </c>
      <c r="L24" s="2">
        <f t="shared" si="2"/>
        <v>71.62</v>
      </c>
      <c r="M24" s="18">
        <f>SUMPRODUCT(($G$3:$G$423=G24)*($L$3:$L$423&gt;L24))+1</f>
        <v>1</v>
      </c>
      <c r="N24" s="2" t="s">
        <v>23</v>
      </c>
      <c r="O24" s="2" t="s">
        <v>24</v>
      </c>
    </row>
    <row r="25" customHeight="1" spans="1:15">
      <c r="A25" s="2" t="s">
        <v>111</v>
      </c>
      <c r="B25" s="8" t="s">
        <v>17</v>
      </c>
      <c r="C25" s="8" t="s">
        <v>18</v>
      </c>
      <c r="D25" s="8">
        <v>2</v>
      </c>
      <c r="E25" s="2" t="s">
        <v>112</v>
      </c>
      <c r="F25" s="2" t="s">
        <v>113</v>
      </c>
      <c r="G25" s="2" t="s">
        <v>109</v>
      </c>
      <c r="H25" s="2" t="s">
        <v>114</v>
      </c>
      <c r="I25" s="2">
        <f t="shared" si="0"/>
        <v>24.62</v>
      </c>
      <c r="J25" s="3">
        <v>76.94</v>
      </c>
      <c r="K25" s="2">
        <f t="shared" si="1"/>
        <v>46.164</v>
      </c>
      <c r="L25" s="2">
        <f t="shared" si="2"/>
        <v>70.784</v>
      </c>
      <c r="M25" s="18">
        <f>SUMPRODUCT(($G$3:$G$423=G25)*($L$3:$L$423&gt;L25))+1</f>
        <v>2</v>
      </c>
      <c r="N25" s="2" t="s">
        <v>23</v>
      </c>
      <c r="O25" s="2" t="s">
        <v>24</v>
      </c>
    </row>
    <row r="26" customHeight="1" spans="1:15">
      <c r="A26" s="2" t="s">
        <v>115</v>
      </c>
      <c r="B26" s="8" t="s">
        <v>17</v>
      </c>
      <c r="C26" s="8" t="s">
        <v>18</v>
      </c>
      <c r="D26" s="8">
        <v>2</v>
      </c>
      <c r="E26" s="2" t="s">
        <v>116</v>
      </c>
      <c r="F26" s="2" t="s">
        <v>117</v>
      </c>
      <c r="G26" s="2" t="s">
        <v>109</v>
      </c>
      <c r="H26" s="2" t="s">
        <v>52</v>
      </c>
      <c r="I26" s="2">
        <f t="shared" si="0"/>
        <v>24.04</v>
      </c>
      <c r="J26" s="3">
        <v>77.64</v>
      </c>
      <c r="K26" s="2">
        <f t="shared" si="1"/>
        <v>46.584</v>
      </c>
      <c r="L26" s="2">
        <f t="shared" si="2"/>
        <v>70.624</v>
      </c>
      <c r="M26" s="18">
        <f>SUMPRODUCT(($G$3:$G$423=G26)*($L$3:$L$423&gt;L26))+1</f>
        <v>3</v>
      </c>
      <c r="O26" s="2"/>
    </row>
    <row r="27" customHeight="1" spans="1:15">
      <c r="A27" s="2" t="s">
        <v>118</v>
      </c>
      <c r="B27" s="8" t="s">
        <v>17</v>
      </c>
      <c r="C27" s="8" t="s">
        <v>18</v>
      </c>
      <c r="D27" s="8">
        <v>2</v>
      </c>
      <c r="E27" s="2" t="s">
        <v>119</v>
      </c>
      <c r="F27" s="2" t="s">
        <v>120</v>
      </c>
      <c r="G27" s="2" t="s">
        <v>109</v>
      </c>
      <c r="H27" s="2" t="s">
        <v>121</v>
      </c>
      <c r="I27" s="2">
        <f t="shared" si="0"/>
        <v>22.932</v>
      </c>
      <c r="J27" s="3">
        <v>73.74</v>
      </c>
      <c r="K27" s="2">
        <f t="shared" si="1"/>
        <v>44.244</v>
      </c>
      <c r="L27" s="2">
        <f t="shared" si="2"/>
        <v>67.176</v>
      </c>
      <c r="M27" s="18">
        <f>SUMPRODUCT(($G$3:$G$423=G27)*($L$3:$L$423&gt;L27))+1</f>
        <v>4</v>
      </c>
      <c r="O27" s="2"/>
    </row>
    <row r="28" customHeight="1" spans="1:15">
      <c r="A28" s="2" t="s">
        <v>122</v>
      </c>
      <c r="B28" s="8" t="s">
        <v>17</v>
      </c>
      <c r="C28" s="8" t="s">
        <v>18</v>
      </c>
      <c r="D28" s="8">
        <v>2</v>
      </c>
      <c r="E28" s="2" t="s">
        <v>123</v>
      </c>
      <c r="F28" s="2" t="s">
        <v>124</v>
      </c>
      <c r="G28" s="2" t="s">
        <v>109</v>
      </c>
      <c r="H28" s="2" t="s">
        <v>125</v>
      </c>
      <c r="I28" s="2">
        <f t="shared" si="0"/>
        <v>23.008</v>
      </c>
      <c r="J28" s="3">
        <v>65.72</v>
      </c>
      <c r="K28" s="2">
        <f t="shared" si="1"/>
        <v>39.432</v>
      </c>
      <c r="L28" s="2">
        <f t="shared" si="2"/>
        <v>62.44</v>
      </c>
      <c r="M28" s="18">
        <f>SUMPRODUCT(($G$3:$G$423=G28)*($L$3:$L$423&gt;L28))+1</f>
        <v>5</v>
      </c>
      <c r="O28" s="2"/>
    </row>
    <row r="29" customHeight="1" spans="1:15">
      <c r="A29" s="2" t="s">
        <v>126</v>
      </c>
      <c r="B29" s="10" t="s">
        <v>17</v>
      </c>
      <c r="C29" s="10" t="s">
        <v>18</v>
      </c>
      <c r="D29" s="10">
        <v>2</v>
      </c>
      <c r="E29" s="2" t="s">
        <v>127</v>
      </c>
      <c r="F29" s="2" t="s">
        <v>128</v>
      </c>
      <c r="G29" s="2" t="s">
        <v>109</v>
      </c>
      <c r="H29" s="2" t="s">
        <v>129</v>
      </c>
      <c r="I29" s="2">
        <f t="shared" si="0"/>
        <v>20.56</v>
      </c>
      <c r="J29" s="3">
        <v>0</v>
      </c>
      <c r="K29" s="2">
        <f t="shared" si="1"/>
        <v>0</v>
      </c>
      <c r="L29" s="2">
        <f t="shared" si="2"/>
        <v>20.56</v>
      </c>
      <c r="M29" s="18">
        <f>SUMPRODUCT(($G$3:$G$423=G29)*($L$3:$L$423&gt;L29))+1</f>
        <v>6</v>
      </c>
      <c r="N29" s="2" t="s">
        <v>97</v>
      </c>
      <c r="O29" s="2"/>
    </row>
    <row r="30" customHeight="1" spans="1:15">
      <c r="A30" s="2" t="s">
        <v>130</v>
      </c>
      <c r="B30" s="7" t="s">
        <v>17</v>
      </c>
      <c r="C30" s="7" t="s">
        <v>18</v>
      </c>
      <c r="D30" s="7">
        <v>8</v>
      </c>
      <c r="E30" s="2" t="s">
        <v>131</v>
      </c>
      <c r="F30" s="2" t="s">
        <v>132</v>
      </c>
      <c r="G30" s="2" t="s">
        <v>133</v>
      </c>
      <c r="H30" s="2" t="s">
        <v>134</v>
      </c>
      <c r="I30" s="2">
        <f t="shared" si="0"/>
        <v>22.172</v>
      </c>
      <c r="J30" s="3">
        <v>81.1</v>
      </c>
      <c r="K30" s="2">
        <f t="shared" si="1"/>
        <v>48.66</v>
      </c>
      <c r="L30" s="2">
        <f t="shared" si="2"/>
        <v>70.832</v>
      </c>
      <c r="M30" s="18">
        <f>SUMPRODUCT(($G$3:$G$423=G30)*($L$3:$L$423&gt;L30))+1</f>
        <v>1</v>
      </c>
      <c r="N30" s="2" t="s">
        <v>23</v>
      </c>
      <c r="O30" s="2" t="s">
        <v>24</v>
      </c>
    </row>
    <row r="31" customHeight="1" spans="1:15">
      <c r="A31" s="2" t="s">
        <v>135</v>
      </c>
      <c r="B31" s="8" t="s">
        <v>17</v>
      </c>
      <c r="C31" s="8" t="s">
        <v>18</v>
      </c>
      <c r="D31" s="8">
        <v>8</v>
      </c>
      <c r="E31" s="2" t="s">
        <v>136</v>
      </c>
      <c r="F31" s="2" t="s">
        <v>137</v>
      </c>
      <c r="G31" s="2" t="s">
        <v>133</v>
      </c>
      <c r="H31" s="2" t="s">
        <v>138</v>
      </c>
      <c r="I31" s="2">
        <f t="shared" si="0"/>
        <v>20.04</v>
      </c>
      <c r="J31" s="3">
        <v>83.28</v>
      </c>
      <c r="K31" s="2">
        <f t="shared" si="1"/>
        <v>49.968</v>
      </c>
      <c r="L31" s="2">
        <f t="shared" si="2"/>
        <v>70.008</v>
      </c>
      <c r="M31" s="18">
        <f>SUMPRODUCT(($G$3:$G$423=G31)*($L$3:$L$423&gt;L31))+1</f>
        <v>2</v>
      </c>
      <c r="N31" s="2" t="s">
        <v>23</v>
      </c>
      <c r="O31" s="2" t="s">
        <v>24</v>
      </c>
    </row>
    <row r="32" customHeight="1" spans="1:15">
      <c r="A32" s="2" t="s">
        <v>139</v>
      </c>
      <c r="B32" s="8" t="s">
        <v>17</v>
      </c>
      <c r="C32" s="8" t="s">
        <v>18</v>
      </c>
      <c r="D32" s="8">
        <v>8</v>
      </c>
      <c r="E32" s="2" t="s">
        <v>140</v>
      </c>
      <c r="F32" s="2" t="s">
        <v>141</v>
      </c>
      <c r="G32" s="2" t="s">
        <v>133</v>
      </c>
      <c r="H32" s="2" t="s">
        <v>142</v>
      </c>
      <c r="I32" s="2">
        <f t="shared" si="0"/>
        <v>21.68</v>
      </c>
      <c r="J32" s="3">
        <v>79.34</v>
      </c>
      <c r="K32" s="2">
        <f t="shared" si="1"/>
        <v>47.604</v>
      </c>
      <c r="L32" s="2">
        <f t="shared" si="2"/>
        <v>69.284</v>
      </c>
      <c r="M32" s="18">
        <f>SUMPRODUCT(($G$3:$G$423=G32)*($L$3:$L$423&gt;L32))+1</f>
        <v>3</v>
      </c>
      <c r="N32" s="2" t="s">
        <v>23</v>
      </c>
      <c r="O32" s="2" t="s">
        <v>24</v>
      </c>
    </row>
    <row r="33" customHeight="1" spans="1:15">
      <c r="A33" s="2" t="s">
        <v>143</v>
      </c>
      <c r="B33" s="8" t="s">
        <v>17</v>
      </c>
      <c r="C33" s="8" t="s">
        <v>18</v>
      </c>
      <c r="D33" s="8">
        <v>8</v>
      </c>
      <c r="E33" s="2" t="s">
        <v>144</v>
      </c>
      <c r="F33" s="2" t="s">
        <v>145</v>
      </c>
      <c r="G33" s="2" t="s">
        <v>133</v>
      </c>
      <c r="H33" s="2" t="s">
        <v>146</v>
      </c>
      <c r="I33" s="2">
        <f t="shared" si="0"/>
        <v>21.36</v>
      </c>
      <c r="J33" s="3">
        <v>78.84</v>
      </c>
      <c r="K33" s="2">
        <f t="shared" si="1"/>
        <v>47.304</v>
      </c>
      <c r="L33" s="2">
        <f t="shared" si="2"/>
        <v>68.664</v>
      </c>
      <c r="M33" s="18">
        <f>SUMPRODUCT(($G$3:$G$423=G33)*($L$3:$L$423&gt;L33))+1</f>
        <v>4</v>
      </c>
      <c r="N33" s="2" t="s">
        <v>23</v>
      </c>
      <c r="O33" s="2" t="s">
        <v>24</v>
      </c>
    </row>
    <row r="34" customHeight="1" spans="1:15">
      <c r="A34" s="2" t="s">
        <v>147</v>
      </c>
      <c r="B34" s="8" t="s">
        <v>17</v>
      </c>
      <c r="C34" s="8" t="s">
        <v>18</v>
      </c>
      <c r="D34" s="8">
        <v>8</v>
      </c>
      <c r="E34" s="2" t="s">
        <v>148</v>
      </c>
      <c r="F34" s="2" t="s">
        <v>149</v>
      </c>
      <c r="G34" s="2" t="s">
        <v>133</v>
      </c>
      <c r="H34" s="2" t="s">
        <v>150</v>
      </c>
      <c r="I34" s="2">
        <f t="shared" si="0"/>
        <v>20.32</v>
      </c>
      <c r="J34" s="3">
        <v>76.22</v>
      </c>
      <c r="K34" s="2">
        <f t="shared" si="1"/>
        <v>45.732</v>
      </c>
      <c r="L34" s="2">
        <f t="shared" si="2"/>
        <v>66.052</v>
      </c>
      <c r="M34" s="18">
        <f>SUMPRODUCT(($G$3:$G$423=G34)*($L$3:$L$423&gt;L34))+1</f>
        <v>5</v>
      </c>
      <c r="N34" s="2" t="s">
        <v>23</v>
      </c>
      <c r="O34" s="2" t="s">
        <v>24</v>
      </c>
    </row>
    <row r="35" customHeight="1" spans="1:15">
      <c r="A35" s="2" t="s">
        <v>151</v>
      </c>
      <c r="B35" s="8" t="s">
        <v>17</v>
      </c>
      <c r="C35" s="8" t="s">
        <v>18</v>
      </c>
      <c r="D35" s="8">
        <v>8</v>
      </c>
      <c r="E35" s="2" t="s">
        <v>152</v>
      </c>
      <c r="F35" s="2" t="s">
        <v>153</v>
      </c>
      <c r="G35" s="2" t="s">
        <v>133</v>
      </c>
      <c r="H35" s="2" t="s">
        <v>154</v>
      </c>
      <c r="I35" s="2">
        <f t="shared" si="0"/>
        <v>20.052</v>
      </c>
      <c r="J35" s="3">
        <v>75.84</v>
      </c>
      <c r="K35" s="2">
        <f t="shared" si="1"/>
        <v>45.504</v>
      </c>
      <c r="L35" s="2">
        <f t="shared" si="2"/>
        <v>65.556</v>
      </c>
      <c r="M35" s="18">
        <f>SUMPRODUCT(($G$3:$G$423=G35)*($L$3:$L$423&gt;L35))+1</f>
        <v>6</v>
      </c>
      <c r="N35" s="2" t="s">
        <v>23</v>
      </c>
      <c r="O35" s="2" t="s">
        <v>24</v>
      </c>
    </row>
    <row r="36" customHeight="1" spans="1:15">
      <c r="A36" s="2" t="s">
        <v>155</v>
      </c>
      <c r="B36" s="8" t="s">
        <v>17</v>
      </c>
      <c r="C36" s="8" t="s">
        <v>18</v>
      </c>
      <c r="D36" s="8">
        <v>8</v>
      </c>
      <c r="E36" s="2" t="s">
        <v>156</v>
      </c>
      <c r="F36" s="2" t="s">
        <v>157</v>
      </c>
      <c r="G36" s="2" t="s">
        <v>133</v>
      </c>
      <c r="H36" s="2" t="s">
        <v>158</v>
      </c>
      <c r="I36" s="2">
        <f t="shared" si="0"/>
        <v>19.08</v>
      </c>
      <c r="J36" s="3">
        <v>76.36</v>
      </c>
      <c r="K36" s="2">
        <f t="shared" si="1"/>
        <v>45.816</v>
      </c>
      <c r="L36" s="2">
        <f t="shared" si="2"/>
        <v>64.896</v>
      </c>
      <c r="M36" s="18">
        <f>SUMPRODUCT(($G$3:$G$423=G36)*($L$3:$L$423&gt;L36))+1</f>
        <v>7</v>
      </c>
      <c r="N36" s="2" t="s">
        <v>23</v>
      </c>
      <c r="O36" s="2" t="s">
        <v>24</v>
      </c>
    </row>
    <row r="37" customHeight="1" spans="1:15">
      <c r="A37" s="2" t="s">
        <v>159</v>
      </c>
      <c r="B37" s="8" t="s">
        <v>17</v>
      </c>
      <c r="C37" s="8" t="s">
        <v>18</v>
      </c>
      <c r="D37" s="8">
        <v>8</v>
      </c>
      <c r="E37" s="2" t="s">
        <v>160</v>
      </c>
      <c r="F37" s="2" t="s">
        <v>161</v>
      </c>
      <c r="G37" s="2" t="s">
        <v>133</v>
      </c>
      <c r="H37" s="2" t="s">
        <v>162</v>
      </c>
      <c r="I37" s="2">
        <f t="shared" si="0"/>
        <v>18.828</v>
      </c>
      <c r="J37" s="3">
        <v>76.04</v>
      </c>
      <c r="K37" s="2">
        <f t="shared" si="1"/>
        <v>45.624</v>
      </c>
      <c r="L37" s="2">
        <f t="shared" si="2"/>
        <v>64.452</v>
      </c>
      <c r="M37" s="18">
        <f>SUMPRODUCT(($G$3:$G$423=G37)*($L$3:$L$423&gt;L37))+1</f>
        <v>8</v>
      </c>
      <c r="N37" s="2" t="s">
        <v>23</v>
      </c>
      <c r="O37" s="2" t="s">
        <v>24</v>
      </c>
    </row>
    <row r="38" customHeight="1" spans="1:15">
      <c r="A38" s="2" t="s">
        <v>163</v>
      </c>
      <c r="B38" s="8" t="s">
        <v>17</v>
      </c>
      <c r="C38" s="8" t="s">
        <v>18</v>
      </c>
      <c r="D38" s="8">
        <v>8</v>
      </c>
      <c r="E38" s="2" t="s">
        <v>164</v>
      </c>
      <c r="F38" s="2" t="s">
        <v>165</v>
      </c>
      <c r="G38" s="2" t="s">
        <v>133</v>
      </c>
      <c r="H38" s="2" t="s">
        <v>166</v>
      </c>
      <c r="I38" s="2">
        <f t="shared" si="0"/>
        <v>22.132</v>
      </c>
      <c r="J38" s="3">
        <v>70.22</v>
      </c>
      <c r="K38" s="2">
        <f t="shared" si="1"/>
        <v>42.132</v>
      </c>
      <c r="L38" s="2">
        <f t="shared" si="2"/>
        <v>64.264</v>
      </c>
      <c r="M38" s="18">
        <f>SUMPRODUCT(($G$3:$G$423=G38)*($L$3:$L$423&gt;L38))+1</f>
        <v>9</v>
      </c>
      <c r="O38" s="2"/>
    </row>
    <row r="39" customHeight="1" spans="1:15">
      <c r="A39" s="2" t="s">
        <v>167</v>
      </c>
      <c r="B39" s="8" t="s">
        <v>17</v>
      </c>
      <c r="C39" s="8" t="s">
        <v>18</v>
      </c>
      <c r="D39" s="8">
        <v>8</v>
      </c>
      <c r="E39" s="2" t="s">
        <v>168</v>
      </c>
      <c r="F39" s="2" t="s">
        <v>169</v>
      </c>
      <c r="G39" s="2" t="s">
        <v>133</v>
      </c>
      <c r="H39" s="2" t="s">
        <v>170</v>
      </c>
      <c r="I39" s="2">
        <f t="shared" si="0"/>
        <v>20.172</v>
      </c>
      <c r="J39" s="3">
        <v>73.24</v>
      </c>
      <c r="K39" s="2">
        <f t="shared" si="1"/>
        <v>43.944</v>
      </c>
      <c r="L39" s="2">
        <f t="shared" si="2"/>
        <v>64.116</v>
      </c>
      <c r="M39" s="18">
        <f>SUMPRODUCT(($G$3:$G$423=G39)*($L$3:$L$423&gt;L39))+1</f>
        <v>10</v>
      </c>
      <c r="O39" s="2"/>
    </row>
    <row r="40" customHeight="1" spans="1:15">
      <c r="A40" s="2" t="s">
        <v>171</v>
      </c>
      <c r="B40" s="8" t="s">
        <v>17</v>
      </c>
      <c r="C40" s="8" t="s">
        <v>18</v>
      </c>
      <c r="D40" s="8">
        <v>8</v>
      </c>
      <c r="E40" s="2" t="s">
        <v>172</v>
      </c>
      <c r="F40" s="2" t="s">
        <v>173</v>
      </c>
      <c r="G40" s="2" t="s">
        <v>133</v>
      </c>
      <c r="H40" s="2" t="s">
        <v>174</v>
      </c>
      <c r="I40" s="2">
        <f t="shared" si="0"/>
        <v>20.292</v>
      </c>
      <c r="J40" s="3">
        <v>72.78</v>
      </c>
      <c r="K40" s="2">
        <f t="shared" si="1"/>
        <v>43.668</v>
      </c>
      <c r="L40" s="2">
        <f t="shared" si="2"/>
        <v>63.96</v>
      </c>
      <c r="M40" s="18">
        <f>SUMPRODUCT(($G$3:$G$423=G40)*($L$3:$L$423&gt;L40))+1</f>
        <v>11</v>
      </c>
      <c r="O40" s="2"/>
    </row>
    <row r="41" customHeight="1" spans="1:15">
      <c r="A41" s="2" t="s">
        <v>175</v>
      </c>
      <c r="B41" s="8" t="s">
        <v>17</v>
      </c>
      <c r="C41" s="8" t="s">
        <v>18</v>
      </c>
      <c r="D41" s="8">
        <v>8</v>
      </c>
      <c r="E41" s="2" t="s">
        <v>176</v>
      </c>
      <c r="F41" s="2" t="s">
        <v>177</v>
      </c>
      <c r="G41" s="2" t="s">
        <v>133</v>
      </c>
      <c r="H41" s="2" t="s">
        <v>178</v>
      </c>
      <c r="I41" s="2">
        <f t="shared" si="0"/>
        <v>21.48</v>
      </c>
      <c r="J41" s="3">
        <v>70.54</v>
      </c>
      <c r="K41" s="2">
        <f t="shared" si="1"/>
        <v>42.324</v>
      </c>
      <c r="L41" s="2">
        <f t="shared" si="2"/>
        <v>63.804</v>
      </c>
      <c r="M41" s="18">
        <f>SUMPRODUCT(($G$3:$G$423=G41)*($L$3:$L$423&gt;L41))+1</f>
        <v>12</v>
      </c>
      <c r="O41" s="2"/>
    </row>
    <row r="42" customHeight="1" spans="1:15">
      <c r="A42" s="2" t="s">
        <v>179</v>
      </c>
      <c r="B42" s="8" t="s">
        <v>17</v>
      </c>
      <c r="C42" s="8" t="s">
        <v>18</v>
      </c>
      <c r="D42" s="8">
        <v>8</v>
      </c>
      <c r="E42" s="2" t="s">
        <v>180</v>
      </c>
      <c r="F42" s="2" t="s">
        <v>181</v>
      </c>
      <c r="G42" s="2" t="s">
        <v>133</v>
      </c>
      <c r="H42" s="2" t="s">
        <v>182</v>
      </c>
      <c r="I42" s="2">
        <f t="shared" si="0"/>
        <v>20.6</v>
      </c>
      <c r="J42" s="3">
        <v>71.86</v>
      </c>
      <c r="K42" s="2">
        <f t="shared" si="1"/>
        <v>43.116</v>
      </c>
      <c r="L42" s="2">
        <f t="shared" si="2"/>
        <v>63.716</v>
      </c>
      <c r="M42" s="18">
        <f>SUMPRODUCT(($G$3:$G$423=G42)*($L$3:$L$423&gt;L42))+1</f>
        <v>13</v>
      </c>
      <c r="O42" s="2"/>
    </row>
    <row r="43" customHeight="1" spans="1:15">
      <c r="A43" s="2" t="s">
        <v>183</v>
      </c>
      <c r="B43" s="8" t="s">
        <v>17</v>
      </c>
      <c r="C43" s="8" t="s">
        <v>18</v>
      </c>
      <c r="D43" s="8">
        <v>8</v>
      </c>
      <c r="E43" s="2" t="s">
        <v>184</v>
      </c>
      <c r="F43" s="2" t="s">
        <v>185</v>
      </c>
      <c r="G43" s="2" t="s">
        <v>133</v>
      </c>
      <c r="H43" s="2" t="s">
        <v>186</v>
      </c>
      <c r="I43" s="2">
        <f t="shared" si="0"/>
        <v>18.948</v>
      </c>
      <c r="J43" s="3">
        <v>74.6</v>
      </c>
      <c r="K43" s="2">
        <f t="shared" si="1"/>
        <v>44.76</v>
      </c>
      <c r="L43" s="2">
        <f t="shared" si="2"/>
        <v>63.708</v>
      </c>
      <c r="M43" s="18">
        <f>SUMPRODUCT(($G$3:$G$423=G43)*($L$3:$L$423&gt;L43))+1</f>
        <v>14</v>
      </c>
      <c r="O43" s="2"/>
    </row>
    <row r="44" customHeight="1" spans="1:15">
      <c r="A44" s="2" t="s">
        <v>187</v>
      </c>
      <c r="B44" s="8" t="s">
        <v>17</v>
      </c>
      <c r="C44" s="8" t="s">
        <v>18</v>
      </c>
      <c r="D44" s="8">
        <v>8</v>
      </c>
      <c r="E44" s="2" t="s">
        <v>188</v>
      </c>
      <c r="F44" s="2" t="s">
        <v>189</v>
      </c>
      <c r="G44" s="2" t="s">
        <v>133</v>
      </c>
      <c r="H44" s="2" t="s">
        <v>190</v>
      </c>
      <c r="I44" s="2">
        <f t="shared" si="0"/>
        <v>21.372</v>
      </c>
      <c r="J44" s="3">
        <v>69.72</v>
      </c>
      <c r="K44" s="2">
        <f t="shared" si="1"/>
        <v>41.832</v>
      </c>
      <c r="L44" s="2">
        <f t="shared" si="2"/>
        <v>63.204</v>
      </c>
      <c r="M44" s="18">
        <f>SUMPRODUCT(($G$3:$G$423=G44)*($L$3:$L$423&gt;L44))+1</f>
        <v>15</v>
      </c>
      <c r="O44" s="2"/>
    </row>
    <row r="45" customHeight="1" spans="1:15">
      <c r="A45" s="2" t="s">
        <v>191</v>
      </c>
      <c r="B45" s="8" t="s">
        <v>17</v>
      </c>
      <c r="C45" s="8" t="s">
        <v>18</v>
      </c>
      <c r="D45" s="8">
        <v>8</v>
      </c>
      <c r="E45" s="2" t="s">
        <v>192</v>
      </c>
      <c r="F45" s="2" t="s">
        <v>193</v>
      </c>
      <c r="G45" s="2" t="s">
        <v>133</v>
      </c>
      <c r="H45" s="2" t="s">
        <v>194</v>
      </c>
      <c r="I45" s="2">
        <f t="shared" si="0"/>
        <v>18.88</v>
      </c>
      <c r="J45" s="3">
        <v>73.78</v>
      </c>
      <c r="K45" s="2">
        <f t="shared" si="1"/>
        <v>44.268</v>
      </c>
      <c r="L45" s="2">
        <f t="shared" si="2"/>
        <v>63.148</v>
      </c>
      <c r="M45" s="18">
        <f>SUMPRODUCT(($G$3:$G$423=G45)*($L$3:$L$423&gt;L45))+1</f>
        <v>16</v>
      </c>
      <c r="O45" s="2"/>
    </row>
    <row r="46" customHeight="1" spans="1:15">
      <c r="A46" s="2" t="s">
        <v>195</v>
      </c>
      <c r="B46" s="8" t="s">
        <v>17</v>
      </c>
      <c r="C46" s="8" t="s">
        <v>18</v>
      </c>
      <c r="D46" s="8">
        <v>8</v>
      </c>
      <c r="E46" s="2" t="s">
        <v>196</v>
      </c>
      <c r="F46" s="2" t="s">
        <v>197</v>
      </c>
      <c r="G46" s="2" t="s">
        <v>133</v>
      </c>
      <c r="H46" s="2" t="s">
        <v>198</v>
      </c>
      <c r="I46" s="2">
        <f t="shared" si="0"/>
        <v>20.108</v>
      </c>
      <c r="J46" s="3">
        <v>71.24</v>
      </c>
      <c r="K46" s="2">
        <f t="shared" si="1"/>
        <v>42.744</v>
      </c>
      <c r="L46" s="2">
        <f t="shared" si="2"/>
        <v>62.852</v>
      </c>
      <c r="M46" s="18">
        <f>SUMPRODUCT(($G$3:$G$423=G46)*($L$3:$L$423&gt;L46))+1</f>
        <v>17</v>
      </c>
      <c r="O46" s="2"/>
    </row>
    <row r="47" customHeight="1" spans="1:15">
      <c r="A47" s="2" t="s">
        <v>199</v>
      </c>
      <c r="B47" s="8" t="s">
        <v>17</v>
      </c>
      <c r="C47" s="8" t="s">
        <v>18</v>
      </c>
      <c r="D47" s="8">
        <v>8</v>
      </c>
      <c r="E47" s="2" t="s">
        <v>200</v>
      </c>
      <c r="F47" s="2" t="s">
        <v>201</v>
      </c>
      <c r="G47" s="2" t="s">
        <v>133</v>
      </c>
      <c r="H47" s="2" t="s">
        <v>202</v>
      </c>
      <c r="I47" s="2">
        <f t="shared" si="0"/>
        <v>21.652</v>
      </c>
      <c r="J47" s="3">
        <v>65.26</v>
      </c>
      <c r="K47" s="2">
        <f t="shared" si="1"/>
        <v>39.156</v>
      </c>
      <c r="L47" s="2">
        <f t="shared" si="2"/>
        <v>60.808</v>
      </c>
      <c r="M47" s="18">
        <f>SUMPRODUCT(($G$3:$G$423=G47)*($L$3:$L$423&gt;L47))+1</f>
        <v>18</v>
      </c>
      <c r="O47" s="2"/>
    </row>
    <row r="48" customHeight="1" spans="1:15">
      <c r="A48" s="2" t="s">
        <v>203</v>
      </c>
      <c r="B48" s="8" t="s">
        <v>17</v>
      </c>
      <c r="C48" s="8" t="s">
        <v>18</v>
      </c>
      <c r="D48" s="8">
        <v>8</v>
      </c>
      <c r="E48" s="2" t="s">
        <v>204</v>
      </c>
      <c r="F48" s="2" t="s">
        <v>205</v>
      </c>
      <c r="G48" s="2" t="s">
        <v>133</v>
      </c>
      <c r="H48" s="2" t="s">
        <v>206</v>
      </c>
      <c r="I48" s="2">
        <f t="shared" si="0"/>
        <v>18.812</v>
      </c>
      <c r="J48" s="3">
        <v>69.58</v>
      </c>
      <c r="K48" s="2">
        <f t="shared" si="1"/>
        <v>41.748</v>
      </c>
      <c r="L48" s="2">
        <f t="shared" si="2"/>
        <v>60.56</v>
      </c>
      <c r="M48" s="18">
        <f>SUMPRODUCT(($G$3:$G$423=G48)*($L$3:$L$423&gt;L48))+1</f>
        <v>19</v>
      </c>
      <c r="O48" s="2"/>
    </row>
    <row r="49" customHeight="1" spans="1:15">
      <c r="A49" s="2" t="s">
        <v>207</v>
      </c>
      <c r="B49" s="8" t="s">
        <v>17</v>
      </c>
      <c r="C49" s="8" t="s">
        <v>18</v>
      </c>
      <c r="D49" s="8">
        <v>8</v>
      </c>
      <c r="E49" s="2" t="s">
        <v>208</v>
      </c>
      <c r="F49" s="2" t="s">
        <v>209</v>
      </c>
      <c r="G49" s="2" t="s">
        <v>133</v>
      </c>
      <c r="H49" s="2" t="s">
        <v>210</v>
      </c>
      <c r="I49" s="2">
        <f t="shared" si="0"/>
        <v>18.24</v>
      </c>
      <c r="J49" s="3">
        <v>68.34</v>
      </c>
      <c r="K49" s="2">
        <f t="shared" si="1"/>
        <v>41.004</v>
      </c>
      <c r="L49" s="2">
        <f t="shared" si="2"/>
        <v>59.244</v>
      </c>
      <c r="M49" s="18">
        <f>SUMPRODUCT(($G$3:$G$423=G49)*($L$3:$L$423&gt;L49))+1</f>
        <v>20</v>
      </c>
      <c r="O49" s="2"/>
    </row>
    <row r="50" customHeight="1" spans="1:15">
      <c r="A50" s="2" t="s">
        <v>211</v>
      </c>
      <c r="B50" s="8" t="s">
        <v>17</v>
      </c>
      <c r="C50" s="8" t="s">
        <v>18</v>
      </c>
      <c r="D50" s="8">
        <v>8</v>
      </c>
      <c r="E50" s="2" t="s">
        <v>212</v>
      </c>
      <c r="F50" s="2" t="s">
        <v>213</v>
      </c>
      <c r="G50" s="2" t="s">
        <v>133</v>
      </c>
      <c r="H50" s="2" t="s">
        <v>214</v>
      </c>
      <c r="I50" s="2">
        <f t="shared" si="0"/>
        <v>18.732</v>
      </c>
      <c r="J50" s="3">
        <v>67.3</v>
      </c>
      <c r="K50" s="2">
        <f t="shared" si="1"/>
        <v>40.38</v>
      </c>
      <c r="L50" s="2">
        <f t="shared" si="2"/>
        <v>59.112</v>
      </c>
      <c r="M50" s="18">
        <f>SUMPRODUCT(($G$3:$G$423=G50)*($L$3:$L$423&gt;L50))+1</f>
        <v>21</v>
      </c>
      <c r="O50" s="2"/>
    </row>
    <row r="51" customHeight="1" spans="1:15">
      <c r="A51" s="2" t="s">
        <v>215</v>
      </c>
      <c r="B51" s="8" t="s">
        <v>17</v>
      </c>
      <c r="C51" s="8" t="s">
        <v>18</v>
      </c>
      <c r="D51" s="8">
        <v>8</v>
      </c>
      <c r="E51" s="2" t="s">
        <v>216</v>
      </c>
      <c r="F51" s="2" t="s">
        <v>217</v>
      </c>
      <c r="G51" s="2" t="s">
        <v>133</v>
      </c>
      <c r="H51" s="2" t="s">
        <v>218</v>
      </c>
      <c r="I51" s="2">
        <f t="shared" si="0"/>
        <v>19.188</v>
      </c>
      <c r="J51" s="3">
        <v>65.8</v>
      </c>
      <c r="K51" s="2">
        <f t="shared" si="1"/>
        <v>39.48</v>
      </c>
      <c r="L51" s="2">
        <f t="shared" si="2"/>
        <v>58.668</v>
      </c>
      <c r="M51" s="18">
        <f>SUMPRODUCT(($G$3:$G$423=G51)*($L$3:$L$423&gt;L51))+1</f>
        <v>22</v>
      </c>
      <c r="O51" s="2"/>
    </row>
    <row r="52" customHeight="1" spans="1:15">
      <c r="A52" s="2" t="s">
        <v>219</v>
      </c>
      <c r="B52" s="8" t="s">
        <v>17</v>
      </c>
      <c r="C52" s="8" t="s">
        <v>18</v>
      </c>
      <c r="D52" s="8">
        <v>8</v>
      </c>
      <c r="E52" s="2" t="s">
        <v>220</v>
      </c>
      <c r="F52" s="2" t="s">
        <v>221</v>
      </c>
      <c r="G52" s="2" t="s">
        <v>133</v>
      </c>
      <c r="H52" s="2" t="s">
        <v>222</v>
      </c>
      <c r="I52" s="2">
        <f t="shared" si="0"/>
        <v>19.772</v>
      </c>
      <c r="J52" s="3">
        <v>0</v>
      </c>
      <c r="K52" s="2">
        <f t="shared" si="1"/>
        <v>0</v>
      </c>
      <c r="L52" s="2">
        <f t="shared" si="2"/>
        <v>19.772</v>
      </c>
      <c r="M52" s="18">
        <f>SUMPRODUCT(($G$3:$G$423=G52)*($L$3:$L$423&gt;L52))+1</f>
        <v>23</v>
      </c>
      <c r="N52" s="2" t="s">
        <v>97</v>
      </c>
      <c r="O52" s="2"/>
    </row>
    <row r="53" customHeight="1" spans="1:15">
      <c r="A53" s="2" t="s">
        <v>223</v>
      </c>
      <c r="B53" s="10" t="s">
        <v>17</v>
      </c>
      <c r="C53" s="10" t="s">
        <v>18</v>
      </c>
      <c r="D53" s="10">
        <v>8</v>
      </c>
      <c r="E53" s="9" t="s">
        <v>224</v>
      </c>
      <c r="F53" s="9" t="s">
        <v>225</v>
      </c>
      <c r="G53" s="2" t="s">
        <v>133</v>
      </c>
      <c r="H53" s="2" t="s">
        <v>226</v>
      </c>
      <c r="I53" s="2">
        <f t="shared" si="0"/>
        <v>18.172</v>
      </c>
      <c r="J53" s="3">
        <v>0</v>
      </c>
      <c r="K53" s="2">
        <f t="shared" si="1"/>
        <v>0</v>
      </c>
      <c r="L53" s="2">
        <f t="shared" si="2"/>
        <v>18.172</v>
      </c>
      <c r="M53" s="18">
        <f>SUMPRODUCT(($G$3:$G$423=G53)*($L$3:$L$423&gt;L53))+1</f>
        <v>24</v>
      </c>
      <c r="N53" s="2" t="s">
        <v>97</v>
      </c>
      <c r="O53" s="2"/>
    </row>
    <row r="54" customHeight="1" spans="1:15">
      <c r="A54" s="2" t="s">
        <v>227</v>
      </c>
      <c r="B54" s="7" t="s">
        <v>17</v>
      </c>
      <c r="C54" s="7" t="s">
        <v>18</v>
      </c>
      <c r="D54" s="7">
        <v>7</v>
      </c>
      <c r="E54" s="2" t="s">
        <v>228</v>
      </c>
      <c r="F54" s="2" t="s">
        <v>229</v>
      </c>
      <c r="G54" s="2" t="s">
        <v>230</v>
      </c>
      <c r="H54" s="2" t="s">
        <v>231</v>
      </c>
      <c r="I54" s="2">
        <f t="shared" si="0"/>
        <v>21.852</v>
      </c>
      <c r="J54" s="3">
        <v>82.62</v>
      </c>
      <c r="K54" s="2">
        <f t="shared" si="1"/>
        <v>49.572</v>
      </c>
      <c r="L54" s="2">
        <f t="shared" si="2"/>
        <v>71.424</v>
      </c>
      <c r="M54" s="18">
        <f>SUMPRODUCT(($G$3:$G$423=G54)*($L$3:$L$423&gt;L54))+1</f>
        <v>1</v>
      </c>
      <c r="N54" s="2" t="s">
        <v>23</v>
      </c>
      <c r="O54" s="2" t="s">
        <v>24</v>
      </c>
    </row>
    <row r="55" customHeight="1" spans="1:15">
      <c r="A55" s="2" t="s">
        <v>232</v>
      </c>
      <c r="B55" s="8" t="s">
        <v>17</v>
      </c>
      <c r="C55" s="8" t="s">
        <v>18</v>
      </c>
      <c r="D55" s="8">
        <v>7</v>
      </c>
      <c r="E55" s="2" t="s">
        <v>233</v>
      </c>
      <c r="F55" s="2" t="s">
        <v>234</v>
      </c>
      <c r="G55" s="2" t="s">
        <v>230</v>
      </c>
      <c r="H55" s="2" t="s">
        <v>235</v>
      </c>
      <c r="I55" s="2">
        <f t="shared" si="0"/>
        <v>23.08</v>
      </c>
      <c r="J55" s="3">
        <v>75.16</v>
      </c>
      <c r="K55" s="2">
        <f t="shared" si="1"/>
        <v>45.096</v>
      </c>
      <c r="L55" s="2">
        <f t="shared" si="2"/>
        <v>68.176</v>
      </c>
      <c r="M55" s="18">
        <f>SUMPRODUCT(($G$3:$G$423=G55)*($L$3:$L$423&gt;L55))+1</f>
        <v>2</v>
      </c>
      <c r="N55" s="2" t="s">
        <v>23</v>
      </c>
      <c r="O55" s="2" t="s">
        <v>24</v>
      </c>
    </row>
    <row r="56" customHeight="1" spans="1:15">
      <c r="A56" s="2" t="s">
        <v>236</v>
      </c>
      <c r="B56" s="8" t="s">
        <v>17</v>
      </c>
      <c r="C56" s="8" t="s">
        <v>18</v>
      </c>
      <c r="D56" s="8">
        <v>7</v>
      </c>
      <c r="E56" s="2" t="s">
        <v>237</v>
      </c>
      <c r="F56" s="2" t="s">
        <v>238</v>
      </c>
      <c r="G56" s="2" t="s">
        <v>230</v>
      </c>
      <c r="H56" s="2" t="s">
        <v>222</v>
      </c>
      <c r="I56" s="2">
        <f t="shared" si="0"/>
        <v>19.772</v>
      </c>
      <c r="J56" s="3">
        <v>80.4</v>
      </c>
      <c r="K56" s="2">
        <f t="shared" si="1"/>
        <v>48.24</v>
      </c>
      <c r="L56" s="2">
        <f t="shared" si="2"/>
        <v>68.012</v>
      </c>
      <c r="M56" s="18">
        <f>SUMPRODUCT(($G$3:$G$423=G56)*($L$3:$L$423&gt;L56))+1</f>
        <v>3</v>
      </c>
      <c r="N56" s="2" t="s">
        <v>23</v>
      </c>
      <c r="O56" s="2" t="s">
        <v>24</v>
      </c>
    </row>
    <row r="57" customHeight="1" spans="1:15">
      <c r="A57" s="2" t="s">
        <v>239</v>
      </c>
      <c r="B57" s="8" t="s">
        <v>17</v>
      </c>
      <c r="C57" s="8" t="s">
        <v>18</v>
      </c>
      <c r="D57" s="8">
        <v>7</v>
      </c>
      <c r="E57" s="2" t="s">
        <v>240</v>
      </c>
      <c r="F57" s="2" t="s">
        <v>241</v>
      </c>
      <c r="G57" s="2" t="s">
        <v>230</v>
      </c>
      <c r="H57" s="2" t="s">
        <v>242</v>
      </c>
      <c r="I57" s="2">
        <f t="shared" si="0"/>
        <v>19.452</v>
      </c>
      <c r="J57" s="3">
        <v>75.88</v>
      </c>
      <c r="K57" s="2">
        <f t="shared" si="1"/>
        <v>45.528</v>
      </c>
      <c r="L57" s="2">
        <f t="shared" si="2"/>
        <v>64.98</v>
      </c>
      <c r="M57" s="18">
        <f>SUMPRODUCT(($G$3:$G$423=G57)*($L$3:$L$423&gt;L57))+1</f>
        <v>4</v>
      </c>
      <c r="N57" s="2" t="s">
        <v>23</v>
      </c>
      <c r="O57" s="2" t="s">
        <v>24</v>
      </c>
    </row>
    <row r="58" customHeight="1" spans="1:15">
      <c r="A58" s="2" t="s">
        <v>243</v>
      </c>
      <c r="B58" s="8" t="s">
        <v>17</v>
      </c>
      <c r="C58" s="8" t="s">
        <v>18</v>
      </c>
      <c r="D58" s="8">
        <v>7</v>
      </c>
      <c r="E58" s="2" t="s">
        <v>244</v>
      </c>
      <c r="F58" s="2" t="s">
        <v>245</v>
      </c>
      <c r="G58" s="2" t="s">
        <v>230</v>
      </c>
      <c r="H58" s="2" t="s">
        <v>246</v>
      </c>
      <c r="I58" s="2">
        <f t="shared" si="0"/>
        <v>17.068</v>
      </c>
      <c r="J58" s="3">
        <v>77.68</v>
      </c>
      <c r="K58" s="2">
        <f t="shared" si="1"/>
        <v>46.608</v>
      </c>
      <c r="L58" s="2">
        <f t="shared" si="2"/>
        <v>63.676</v>
      </c>
      <c r="M58" s="18">
        <f>SUMPRODUCT(($G$3:$G$423=G58)*($L$3:$L$423&gt;L58))+1</f>
        <v>5</v>
      </c>
      <c r="N58" s="2" t="s">
        <v>23</v>
      </c>
      <c r="O58" s="2" t="s">
        <v>24</v>
      </c>
    </row>
    <row r="59" customHeight="1" spans="1:15">
      <c r="A59" s="2" t="s">
        <v>247</v>
      </c>
      <c r="B59" s="8" t="s">
        <v>17</v>
      </c>
      <c r="C59" s="8" t="s">
        <v>18</v>
      </c>
      <c r="D59" s="8">
        <v>7</v>
      </c>
      <c r="E59" s="2" t="s">
        <v>248</v>
      </c>
      <c r="F59" s="2" t="s">
        <v>249</v>
      </c>
      <c r="G59" s="2" t="s">
        <v>230</v>
      </c>
      <c r="H59" s="2" t="s">
        <v>250</v>
      </c>
      <c r="I59" s="2">
        <f t="shared" si="0"/>
        <v>17.52</v>
      </c>
      <c r="J59" s="3">
        <v>76.56</v>
      </c>
      <c r="K59" s="2">
        <f t="shared" si="1"/>
        <v>45.936</v>
      </c>
      <c r="L59" s="2">
        <f t="shared" si="2"/>
        <v>63.456</v>
      </c>
      <c r="M59" s="18">
        <f>SUMPRODUCT(($G$3:$G$423=G59)*($L$3:$L$423&gt;L59))+1</f>
        <v>6</v>
      </c>
      <c r="N59" s="2" t="s">
        <v>23</v>
      </c>
      <c r="O59" s="2" t="s">
        <v>24</v>
      </c>
    </row>
    <row r="60" customHeight="1" spans="1:15">
      <c r="A60" s="2" t="s">
        <v>251</v>
      </c>
      <c r="B60" s="8" t="s">
        <v>17</v>
      </c>
      <c r="C60" s="8" t="s">
        <v>18</v>
      </c>
      <c r="D60" s="8">
        <v>7</v>
      </c>
      <c r="E60" s="2" t="s">
        <v>252</v>
      </c>
      <c r="F60" s="2" t="s">
        <v>253</v>
      </c>
      <c r="G60" s="2" t="s">
        <v>230</v>
      </c>
      <c r="H60" s="2" t="s">
        <v>254</v>
      </c>
      <c r="I60" s="2">
        <f t="shared" si="0"/>
        <v>18.388</v>
      </c>
      <c r="J60" s="3">
        <v>74.06</v>
      </c>
      <c r="K60" s="2">
        <f t="shared" si="1"/>
        <v>44.436</v>
      </c>
      <c r="L60" s="2">
        <f t="shared" si="2"/>
        <v>62.824</v>
      </c>
      <c r="M60" s="18">
        <f>SUMPRODUCT(($G$3:$G$423=G60)*($L$3:$L$423&gt;L60))+1</f>
        <v>7</v>
      </c>
      <c r="N60" s="2" t="s">
        <v>23</v>
      </c>
      <c r="O60" s="2" t="s">
        <v>24</v>
      </c>
    </row>
    <row r="61" customHeight="1" spans="1:15">
      <c r="A61" s="2" t="s">
        <v>255</v>
      </c>
      <c r="B61" s="8" t="s">
        <v>17</v>
      </c>
      <c r="C61" s="8" t="s">
        <v>18</v>
      </c>
      <c r="D61" s="8">
        <v>7</v>
      </c>
      <c r="E61" s="2" t="s">
        <v>256</v>
      </c>
      <c r="F61" s="2" t="s">
        <v>257</v>
      </c>
      <c r="G61" s="2" t="s">
        <v>230</v>
      </c>
      <c r="H61" s="2" t="s">
        <v>258</v>
      </c>
      <c r="I61" s="2">
        <f t="shared" si="0"/>
        <v>21.092</v>
      </c>
      <c r="J61" s="3">
        <v>68.14</v>
      </c>
      <c r="K61" s="2">
        <f t="shared" si="1"/>
        <v>40.884</v>
      </c>
      <c r="L61" s="2">
        <f t="shared" si="2"/>
        <v>61.976</v>
      </c>
      <c r="M61" s="18">
        <f>SUMPRODUCT(($G$3:$G$423=G61)*($L$3:$L$423&gt;L61))+1</f>
        <v>8</v>
      </c>
      <c r="O61" s="2"/>
    </row>
    <row r="62" customHeight="1" spans="1:15">
      <c r="A62" s="2" t="s">
        <v>259</v>
      </c>
      <c r="B62" s="8" t="s">
        <v>17</v>
      </c>
      <c r="C62" s="8" t="s">
        <v>18</v>
      </c>
      <c r="D62" s="8">
        <v>7</v>
      </c>
      <c r="E62" s="2" t="s">
        <v>260</v>
      </c>
      <c r="F62" s="2" t="s">
        <v>261</v>
      </c>
      <c r="G62" s="2" t="s">
        <v>230</v>
      </c>
      <c r="H62" s="2" t="s">
        <v>262</v>
      </c>
      <c r="I62" s="2">
        <f t="shared" si="0"/>
        <v>19.908</v>
      </c>
      <c r="J62" s="3">
        <v>68.84</v>
      </c>
      <c r="K62" s="2">
        <f t="shared" si="1"/>
        <v>41.304</v>
      </c>
      <c r="L62" s="2">
        <f t="shared" si="2"/>
        <v>61.212</v>
      </c>
      <c r="M62" s="18">
        <f>SUMPRODUCT(($G$3:$G$423=G62)*($L$3:$L$423&gt;L62))+1</f>
        <v>9</v>
      </c>
      <c r="O62" s="2"/>
    </row>
    <row r="63" customHeight="1" spans="1:15">
      <c r="A63" s="2" t="s">
        <v>263</v>
      </c>
      <c r="B63" s="8" t="s">
        <v>17</v>
      </c>
      <c r="C63" s="8" t="s">
        <v>18</v>
      </c>
      <c r="D63" s="8">
        <v>7</v>
      </c>
      <c r="E63" s="2" t="s">
        <v>264</v>
      </c>
      <c r="F63" s="2" t="s">
        <v>265</v>
      </c>
      <c r="G63" s="2" t="s">
        <v>230</v>
      </c>
      <c r="H63" s="2" t="s">
        <v>266</v>
      </c>
      <c r="I63" s="2">
        <f t="shared" si="0"/>
        <v>18.028</v>
      </c>
      <c r="J63" s="3">
        <v>71.28</v>
      </c>
      <c r="K63" s="2">
        <f t="shared" si="1"/>
        <v>42.768</v>
      </c>
      <c r="L63" s="2">
        <f t="shared" si="2"/>
        <v>60.796</v>
      </c>
      <c r="M63" s="18">
        <f>SUMPRODUCT(($G$3:$G$423=G63)*($L$3:$L$423&gt;L63))+1</f>
        <v>10</v>
      </c>
      <c r="O63" s="2"/>
    </row>
    <row r="64" customHeight="1" spans="1:15">
      <c r="A64" s="2" t="s">
        <v>267</v>
      </c>
      <c r="B64" s="8" t="s">
        <v>17</v>
      </c>
      <c r="C64" s="8" t="s">
        <v>18</v>
      </c>
      <c r="D64" s="8">
        <v>7</v>
      </c>
      <c r="E64" s="2" t="s">
        <v>268</v>
      </c>
      <c r="F64" s="2" t="s">
        <v>269</v>
      </c>
      <c r="G64" s="2" t="s">
        <v>230</v>
      </c>
      <c r="H64" s="2" t="s">
        <v>270</v>
      </c>
      <c r="I64" s="2">
        <f t="shared" si="0"/>
        <v>18.668</v>
      </c>
      <c r="J64" s="3">
        <v>70.02</v>
      </c>
      <c r="K64" s="2">
        <f t="shared" si="1"/>
        <v>42.012</v>
      </c>
      <c r="L64" s="2">
        <f t="shared" si="2"/>
        <v>60.68</v>
      </c>
      <c r="M64" s="18">
        <f>SUMPRODUCT(($G$3:$G$423=G64)*($L$3:$L$423&gt;L64))+1</f>
        <v>11</v>
      </c>
      <c r="O64" s="2"/>
    </row>
    <row r="65" customHeight="1" spans="1:15">
      <c r="A65" s="2" t="s">
        <v>271</v>
      </c>
      <c r="B65" s="8" t="s">
        <v>17</v>
      </c>
      <c r="C65" s="8" t="s">
        <v>18</v>
      </c>
      <c r="D65" s="8">
        <v>7</v>
      </c>
      <c r="E65" s="2" t="s">
        <v>272</v>
      </c>
      <c r="F65" s="2" t="s">
        <v>273</v>
      </c>
      <c r="G65" s="2" t="s">
        <v>230</v>
      </c>
      <c r="H65" s="2" t="s">
        <v>274</v>
      </c>
      <c r="I65" s="2">
        <f t="shared" si="0"/>
        <v>18.32</v>
      </c>
      <c r="J65" s="3">
        <v>69.9</v>
      </c>
      <c r="K65" s="2">
        <f t="shared" si="1"/>
        <v>41.94</v>
      </c>
      <c r="L65" s="2">
        <f t="shared" si="2"/>
        <v>60.26</v>
      </c>
      <c r="M65" s="18">
        <f>SUMPRODUCT(($G$3:$G$423=G65)*($L$3:$L$423&gt;L65))+1</f>
        <v>12</v>
      </c>
      <c r="O65" s="2"/>
    </row>
    <row r="66" customHeight="1" spans="1:15">
      <c r="A66" s="2" t="s">
        <v>275</v>
      </c>
      <c r="B66" s="8" t="s">
        <v>17</v>
      </c>
      <c r="C66" s="8" t="s">
        <v>18</v>
      </c>
      <c r="D66" s="8">
        <v>7</v>
      </c>
      <c r="E66" s="2" t="s">
        <v>276</v>
      </c>
      <c r="F66" s="2" t="s">
        <v>277</v>
      </c>
      <c r="G66" s="2" t="s">
        <v>230</v>
      </c>
      <c r="H66" s="2" t="s">
        <v>278</v>
      </c>
      <c r="I66" s="2">
        <f t="shared" si="0"/>
        <v>17.588</v>
      </c>
      <c r="J66" s="3">
        <v>70.78</v>
      </c>
      <c r="K66" s="2">
        <f t="shared" si="1"/>
        <v>42.468</v>
      </c>
      <c r="L66" s="2">
        <f t="shared" si="2"/>
        <v>60.056</v>
      </c>
      <c r="M66" s="18">
        <f>SUMPRODUCT(($G$3:$G$423=G66)*($L$3:$L$423&gt;L66))+1</f>
        <v>13</v>
      </c>
      <c r="O66" s="2"/>
    </row>
    <row r="67" customHeight="1" spans="1:15">
      <c r="A67" s="2" t="s">
        <v>279</v>
      </c>
      <c r="B67" s="8" t="s">
        <v>17</v>
      </c>
      <c r="C67" s="8" t="s">
        <v>18</v>
      </c>
      <c r="D67" s="8">
        <v>7</v>
      </c>
      <c r="E67" s="2" t="s">
        <v>280</v>
      </c>
      <c r="F67" s="2" t="s">
        <v>281</v>
      </c>
      <c r="G67" s="2" t="s">
        <v>230</v>
      </c>
      <c r="H67" s="2" t="s">
        <v>282</v>
      </c>
      <c r="I67" s="2">
        <f t="shared" ref="I67:I130" si="3">H67*0.4</f>
        <v>16.948</v>
      </c>
      <c r="J67" s="3">
        <v>70.7</v>
      </c>
      <c r="K67" s="2">
        <f t="shared" ref="K67:K130" si="4">J67*0.6</f>
        <v>42.42</v>
      </c>
      <c r="L67" s="2">
        <f t="shared" ref="L67:L130" si="5">K67+I67</f>
        <v>59.368</v>
      </c>
      <c r="M67" s="18">
        <f>SUMPRODUCT(($G$3:$G$423=G67)*($L$3:$L$423&gt;L67))+1</f>
        <v>14</v>
      </c>
      <c r="O67" s="2"/>
    </row>
    <row r="68" customHeight="1" spans="1:15">
      <c r="A68" s="2" t="s">
        <v>283</v>
      </c>
      <c r="B68" s="8" t="s">
        <v>17</v>
      </c>
      <c r="C68" s="8" t="s">
        <v>18</v>
      </c>
      <c r="D68" s="8">
        <v>7</v>
      </c>
      <c r="E68" s="2" t="s">
        <v>284</v>
      </c>
      <c r="F68" s="2" t="s">
        <v>285</v>
      </c>
      <c r="G68" s="2" t="s">
        <v>230</v>
      </c>
      <c r="H68" s="2" t="s">
        <v>286</v>
      </c>
      <c r="I68" s="2">
        <f t="shared" si="3"/>
        <v>16.932</v>
      </c>
      <c r="J68" s="3">
        <v>68.38</v>
      </c>
      <c r="K68" s="2">
        <f t="shared" si="4"/>
        <v>41.028</v>
      </c>
      <c r="L68" s="2">
        <f t="shared" si="5"/>
        <v>57.96</v>
      </c>
      <c r="M68" s="18">
        <f>SUMPRODUCT(($G$3:$G$423=G68)*($L$3:$L$423&gt;L68))+1</f>
        <v>15</v>
      </c>
      <c r="O68" s="2"/>
    </row>
    <row r="69" customHeight="1" spans="1:15">
      <c r="A69" s="2" t="s">
        <v>287</v>
      </c>
      <c r="B69" s="8" t="s">
        <v>17</v>
      </c>
      <c r="C69" s="8" t="s">
        <v>18</v>
      </c>
      <c r="D69" s="8">
        <v>7</v>
      </c>
      <c r="E69" s="2" t="s">
        <v>288</v>
      </c>
      <c r="F69" s="2" t="s">
        <v>289</v>
      </c>
      <c r="G69" s="2" t="s">
        <v>230</v>
      </c>
      <c r="H69" s="2" t="s">
        <v>290</v>
      </c>
      <c r="I69" s="2">
        <f t="shared" si="3"/>
        <v>17.24</v>
      </c>
      <c r="J69" s="3">
        <v>66.56</v>
      </c>
      <c r="K69" s="2">
        <f t="shared" si="4"/>
        <v>39.936</v>
      </c>
      <c r="L69" s="2">
        <f t="shared" si="5"/>
        <v>57.176</v>
      </c>
      <c r="M69" s="18">
        <f>SUMPRODUCT(($G$3:$G$423=G69)*($L$3:$L$423&gt;L69))+1</f>
        <v>16</v>
      </c>
      <c r="O69" s="2"/>
    </row>
    <row r="70" customHeight="1" spans="1:15">
      <c r="A70" s="2" t="s">
        <v>291</v>
      </c>
      <c r="B70" s="8" t="s">
        <v>17</v>
      </c>
      <c r="C70" s="8" t="s">
        <v>18</v>
      </c>
      <c r="D70" s="8">
        <v>7</v>
      </c>
      <c r="E70" s="2" t="s">
        <v>292</v>
      </c>
      <c r="F70" s="2" t="s">
        <v>293</v>
      </c>
      <c r="G70" s="2" t="s">
        <v>230</v>
      </c>
      <c r="H70" s="2" t="s">
        <v>294</v>
      </c>
      <c r="I70" s="2">
        <f t="shared" si="3"/>
        <v>18.292</v>
      </c>
      <c r="J70" s="3">
        <v>63.46</v>
      </c>
      <c r="K70" s="2">
        <f t="shared" si="4"/>
        <v>38.076</v>
      </c>
      <c r="L70" s="2">
        <f t="shared" si="5"/>
        <v>56.368</v>
      </c>
      <c r="M70" s="18">
        <f>SUMPRODUCT(($G$3:$G$423=G70)*($L$3:$L$423&gt;L70))+1</f>
        <v>17</v>
      </c>
      <c r="O70" s="2"/>
    </row>
    <row r="71" customHeight="1" spans="1:15">
      <c r="A71" s="2" t="s">
        <v>295</v>
      </c>
      <c r="B71" s="8" t="s">
        <v>17</v>
      </c>
      <c r="C71" s="8" t="s">
        <v>18</v>
      </c>
      <c r="D71" s="8">
        <v>7</v>
      </c>
      <c r="E71" s="2" t="s">
        <v>296</v>
      </c>
      <c r="F71" s="2" t="s">
        <v>297</v>
      </c>
      <c r="G71" s="2" t="s">
        <v>230</v>
      </c>
      <c r="H71" s="2" t="s">
        <v>298</v>
      </c>
      <c r="I71" s="2">
        <f t="shared" si="3"/>
        <v>16.572</v>
      </c>
      <c r="J71" s="3">
        <v>66.12</v>
      </c>
      <c r="K71" s="2">
        <f t="shared" si="4"/>
        <v>39.672</v>
      </c>
      <c r="L71" s="2">
        <f t="shared" si="5"/>
        <v>56.244</v>
      </c>
      <c r="M71" s="18">
        <f>SUMPRODUCT(($G$3:$G$423=G71)*($L$3:$L$423&gt;L71))+1</f>
        <v>18</v>
      </c>
      <c r="O71" s="2"/>
    </row>
    <row r="72" customHeight="1" spans="1:15">
      <c r="A72" s="2" t="s">
        <v>299</v>
      </c>
      <c r="B72" s="8" t="s">
        <v>17</v>
      </c>
      <c r="C72" s="8" t="s">
        <v>18</v>
      </c>
      <c r="D72" s="8">
        <v>7</v>
      </c>
      <c r="E72" s="2" t="s">
        <v>300</v>
      </c>
      <c r="F72" s="2" t="s">
        <v>301</v>
      </c>
      <c r="G72" s="2" t="s">
        <v>230</v>
      </c>
      <c r="H72" s="2" t="s">
        <v>302</v>
      </c>
      <c r="I72" s="2">
        <f t="shared" si="3"/>
        <v>16.972</v>
      </c>
      <c r="J72" s="3">
        <v>64.84</v>
      </c>
      <c r="K72" s="2">
        <f t="shared" si="4"/>
        <v>38.904</v>
      </c>
      <c r="L72" s="2">
        <f t="shared" si="5"/>
        <v>55.876</v>
      </c>
      <c r="M72" s="18">
        <f>SUMPRODUCT(($G$3:$G$423=G72)*($L$3:$L$423&gt;L72))+1</f>
        <v>19</v>
      </c>
      <c r="O72" s="2"/>
    </row>
    <row r="73" customHeight="1" spans="1:15">
      <c r="A73" s="2" t="s">
        <v>303</v>
      </c>
      <c r="B73" s="8" t="s">
        <v>17</v>
      </c>
      <c r="C73" s="8" t="s">
        <v>18</v>
      </c>
      <c r="D73" s="8">
        <v>7</v>
      </c>
      <c r="E73" s="2" t="s">
        <v>304</v>
      </c>
      <c r="F73" s="2" t="s">
        <v>305</v>
      </c>
      <c r="G73" s="2" t="s">
        <v>230</v>
      </c>
      <c r="H73" s="2" t="s">
        <v>306</v>
      </c>
      <c r="I73" s="2">
        <f t="shared" si="3"/>
        <v>16.72</v>
      </c>
      <c r="J73" s="3">
        <v>28.4</v>
      </c>
      <c r="K73" s="2">
        <f t="shared" si="4"/>
        <v>17.04</v>
      </c>
      <c r="L73" s="2">
        <f t="shared" si="5"/>
        <v>33.76</v>
      </c>
      <c r="M73" s="18">
        <f>SUMPRODUCT(($G$3:$G$423=G73)*($L$3:$L$423&gt;L73))+1</f>
        <v>20</v>
      </c>
      <c r="O73" s="2"/>
    </row>
    <row r="74" customHeight="1" spans="1:15">
      <c r="A74" s="2" t="s">
        <v>307</v>
      </c>
      <c r="B74" s="10" t="s">
        <v>17</v>
      </c>
      <c r="C74" s="10" t="s">
        <v>18</v>
      </c>
      <c r="D74" s="10">
        <v>7</v>
      </c>
      <c r="E74" s="2" t="s">
        <v>308</v>
      </c>
      <c r="F74" s="2" t="s">
        <v>309</v>
      </c>
      <c r="G74" s="2" t="s">
        <v>230</v>
      </c>
      <c r="H74" s="2" t="s">
        <v>310</v>
      </c>
      <c r="I74" s="2">
        <f t="shared" si="3"/>
        <v>17</v>
      </c>
      <c r="J74" s="3">
        <v>0</v>
      </c>
      <c r="K74" s="2">
        <f t="shared" si="4"/>
        <v>0</v>
      </c>
      <c r="L74" s="2">
        <f t="shared" si="5"/>
        <v>17</v>
      </c>
      <c r="M74" s="18">
        <f>SUMPRODUCT(($G$3:$G$423=G74)*($L$3:$L$423&gt;L74))+1</f>
        <v>21</v>
      </c>
      <c r="N74" s="2" t="s">
        <v>97</v>
      </c>
      <c r="O74" s="2"/>
    </row>
    <row r="75" customHeight="1" spans="1:15">
      <c r="A75" s="2" t="s">
        <v>311</v>
      </c>
      <c r="B75" s="7" t="s">
        <v>17</v>
      </c>
      <c r="C75" s="7" t="s">
        <v>18</v>
      </c>
      <c r="D75" s="7">
        <v>2</v>
      </c>
      <c r="E75" s="2" t="s">
        <v>312</v>
      </c>
      <c r="F75" s="2" t="s">
        <v>313</v>
      </c>
      <c r="G75" s="2" t="s">
        <v>314</v>
      </c>
      <c r="H75" s="2" t="s">
        <v>202</v>
      </c>
      <c r="I75" s="2">
        <f t="shared" si="3"/>
        <v>21.652</v>
      </c>
      <c r="J75" s="3">
        <v>84.28</v>
      </c>
      <c r="K75" s="2">
        <f t="shared" si="4"/>
        <v>50.568</v>
      </c>
      <c r="L75" s="2">
        <f t="shared" si="5"/>
        <v>72.22</v>
      </c>
      <c r="M75" s="18">
        <f>SUMPRODUCT(($G$3:$G$423=G75)*($L$3:$L$423&gt;L75))+1</f>
        <v>1</v>
      </c>
      <c r="N75" s="2" t="s">
        <v>23</v>
      </c>
      <c r="O75" s="2" t="s">
        <v>24</v>
      </c>
    </row>
    <row r="76" customHeight="1" spans="1:15">
      <c r="A76" s="2" t="s">
        <v>315</v>
      </c>
      <c r="B76" s="8" t="s">
        <v>17</v>
      </c>
      <c r="C76" s="8" t="s">
        <v>18</v>
      </c>
      <c r="D76" s="8">
        <v>2</v>
      </c>
      <c r="E76" s="2" t="s">
        <v>316</v>
      </c>
      <c r="F76" s="2" t="s">
        <v>317</v>
      </c>
      <c r="G76" s="2" t="s">
        <v>314</v>
      </c>
      <c r="H76" s="2" t="s">
        <v>318</v>
      </c>
      <c r="I76" s="2">
        <f t="shared" si="3"/>
        <v>23.132</v>
      </c>
      <c r="J76" s="3">
        <v>76.6</v>
      </c>
      <c r="K76" s="2">
        <f t="shared" si="4"/>
        <v>45.96</v>
      </c>
      <c r="L76" s="2">
        <f t="shared" si="5"/>
        <v>69.092</v>
      </c>
      <c r="M76" s="18">
        <f>SUMPRODUCT(($G$3:$G$423=G76)*($L$3:$L$423&gt;L76))+1</f>
        <v>2</v>
      </c>
      <c r="N76" s="2" t="s">
        <v>23</v>
      </c>
      <c r="O76" s="2" t="s">
        <v>24</v>
      </c>
    </row>
    <row r="77" customHeight="1" spans="1:15">
      <c r="A77" s="2" t="s">
        <v>319</v>
      </c>
      <c r="B77" s="8" t="s">
        <v>17</v>
      </c>
      <c r="C77" s="8" t="s">
        <v>18</v>
      </c>
      <c r="D77" s="8">
        <v>2</v>
      </c>
      <c r="E77" s="2" t="s">
        <v>320</v>
      </c>
      <c r="F77" s="2" t="s">
        <v>321</v>
      </c>
      <c r="G77" s="2" t="s">
        <v>314</v>
      </c>
      <c r="H77" s="2" t="s">
        <v>322</v>
      </c>
      <c r="I77" s="2">
        <f t="shared" si="3"/>
        <v>23.028</v>
      </c>
      <c r="J77" s="3">
        <v>76.48</v>
      </c>
      <c r="K77" s="2">
        <f t="shared" si="4"/>
        <v>45.888</v>
      </c>
      <c r="L77" s="2">
        <f t="shared" si="5"/>
        <v>68.916</v>
      </c>
      <c r="M77" s="18">
        <f>SUMPRODUCT(($G$3:$G$423=G77)*($L$3:$L$423&gt;L77))+1</f>
        <v>3</v>
      </c>
      <c r="O77" s="2"/>
    </row>
    <row r="78" customHeight="1" spans="1:15">
      <c r="A78" s="2" t="s">
        <v>323</v>
      </c>
      <c r="B78" s="8" t="s">
        <v>17</v>
      </c>
      <c r="C78" s="8" t="s">
        <v>18</v>
      </c>
      <c r="D78" s="8">
        <v>2</v>
      </c>
      <c r="E78" s="2" t="s">
        <v>324</v>
      </c>
      <c r="F78" s="2" t="s">
        <v>325</v>
      </c>
      <c r="G78" s="2" t="s">
        <v>314</v>
      </c>
      <c r="H78" s="2" t="s">
        <v>326</v>
      </c>
      <c r="I78" s="2">
        <f t="shared" si="3"/>
        <v>21.708</v>
      </c>
      <c r="J78" s="3">
        <v>75.58</v>
      </c>
      <c r="K78" s="2">
        <f t="shared" si="4"/>
        <v>45.348</v>
      </c>
      <c r="L78" s="2">
        <f t="shared" si="5"/>
        <v>67.056</v>
      </c>
      <c r="M78" s="18">
        <f>SUMPRODUCT(($G$3:$G$423=G78)*($L$3:$L$423&gt;L78))+1</f>
        <v>4</v>
      </c>
      <c r="O78" s="2"/>
    </row>
    <row r="79" customHeight="1" spans="1:15">
      <c r="A79" s="2" t="s">
        <v>327</v>
      </c>
      <c r="B79" s="8" t="s">
        <v>17</v>
      </c>
      <c r="C79" s="8" t="s">
        <v>18</v>
      </c>
      <c r="D79" s="8">
        <v>2</v>
      </c>
      <c r="E79" s="9" t="s">
        <v>328</v>
      </c>
      <c r="F79" s="9" t="s">
        <v>329</v>
      </c>
      <c r="G79" s="2" t="s">
        <v>314</v>
      </c>
      <c r="H79" s="2" t="s">
        <v>330</v>
      </c>
      <c r="I79" s="2">
        <f t="shared" si="3"/>
        <v>20.372</v>
      </c>
      <c r="J79" s="3">
        <v>73.34</v>
      </c>
      <c r="K79" s="2">
        <f t="shared" si="4"/>
        <v>44.004</v>
      </c>
      <c r="L79" s="2">
        <f t="shared" si="5"/>
        <v>64.376</v>
      </c>
      <c r="M79" s="18">
        <f>SUMPRODUCT(($G$3:$G$423=G79)*($L$3:$L$423&gt;L79))+1</f>
        <v>5</v>
      </c>
      <c r="O79" s="2"/>
    </row>
    <row r="80" customHeight="1" spans="1:15">
      <c r="A80" s="2" t="s">
        <v>331</v>
      </c>
      <c r="B80" s="10" t="s">
        <v>17</v>
      </c>
      <c r="C80" s="10" t="s">
        <v>18</v>
      </c>
      <c r="D80" s="10">
        <v>2</v>
      </c>
      <c r="E80" s="2" t="s">
        <v>332</v>
      </c>
      <c r="F80" s="2" t="s">
        <v>333</v>
      </c>
      <c r="G80" s="2" t="s">
        <v>314</v>
      </c>
      <c r="H80" s="2" t="s">
        <v>334</v>
      </c>
      <c r="I80" s="2">
        <f t="shared" si="3"/>
        <v>21.932</v>
      </c>
      <c r="J80" s="3">
        <v>35.76</v>
      </c>
      <c r="K80" s="2">
        <f t="shared" si="4"/>
        <v>21.456</v>
      </c>
      <c r="L80" s="2">
        <f t="shared" si="5"/>
        <v>43.388</v>
      </c>
      <c r="M80" s="18">
        <f>SUMPRODUCT(($G$3:$G$423=G80)*($L$3:$L$423&gt;L80))+1</f>
        <v>6</v>
      </c>
      <c r="O80" s="2"/>
    </row>
    <row r="81" customHeight="1" spans="1:15">
      <c r="A81" s="2" t="s">
        <v>335</v>
      </c>
      <c r="B81" s="7" t="s">
        <v>17</v>
      </c>
      <c r="C81" s="7" t="s">
        <v>336</v>
      </c>
      <c r="D81" s="7">
        <v>1</v>
      </c>
      <c r="E81" s="2" t="s">
        <v>337</v>
      </c>
      <c r="F81" s="2" t="s">
        <v>338</v>
      </c>
      <c r="G81" s="2" t="s">
        <v>339</v>
      </c>
      <c r="H81" s="2" t="s">
        <v>340</v>
      </c>
      <c r="I81" s="2">
        <f t="shared" si="3"/>
        <v>24.788</v>
      </c>
      <c r="J81" s="3">
        <v>82.24</v>
      </c>
      <c r="K81" s="2">
        <f t="shared" si="4"/>
        <v>49.344</v>
      </c>
      <c r="L81" s="2">
        <f t="shared" si="5"/>
        <v>74.132</v>
      </c>
      <c r="M81" s="18">
        <f>SUMPRODUCT(($G$3:$G$423=G81)*($L$3:$L$423&gt;L81))+1</f>
        <v>1</v>
      </c>
      <c r="N81" s="2" t="s">
        <v>23</v>
      </c>
      <c r="O81" s="2" t="s">
        <v>24</v>
      </c>
    </row>
    <row r="82" customHeight="1" spans="1:15">
      <c r="A82" s="2" t="s">
        <v>341</v>
      </c>
      <c r="B82" s="8" t="s">
        <v>17</v>
      </c>
      <c r="C82" s="8" t="s">
        <v>336</v>
      </c>
      <c r="D82" s="8">
        <v>1</v>
      </c>
      <c r="E82" s="2" t="s">
        <v>342</v>
      </c>
      <c r="F82" s="2" t="s">
        <v>343</v>
      </c>
      <c r="G82" s="2" t="s">
        <v>339</v>
      </c>
      <c r="H82" s="2" t="s">
        <v>344</v>
      </c>
      <c r="I82" s="2">
        <f t="shared" si="3"/>
        <v>22.24</v>
      </c>
      <c r="J82" s="3">
        <v>80.42</v>
      </c>
      <c r="K82" s="2">
        <f t="shared" si="4"/>
        <v>48.252</v>
      </c>
      <c r="L82" s="2">
        <f t="shared" si="5"/>
        <v>70.492</v>
      </c>
      <c r="M82" s="18">
        <f>SUMPRODUCT(($G$3:$G$423=G82)*($L$3:$L$423&gt;L82))+1</f>
        <v>2</v>
      </c>
      <c r="O82" s="2"/>
    </row>
    <row r="83" customHeight="1" spans="1:15">
      <c r="A83" s="2" t="s">
        <v>345</v>
      </c>
      <c r="B83" s="10" t="s">
        <v>17</v>
      </c>
      <c r="C83" s="10" t="s">
        <v>336</v>
      </c>
      <c r="D83" s="10">
        <v>1</v>
      </c>
      <c r="E83" s="2" t="s">
        <v>346</v>
      </c>
      <c r="F83" s="2" t="s">
        <v>347</v>
      </c>
      <c r="G83" s="2" t="s">
        <v>339</v>
      </c>
      <c r="H83" s="2" t="s">
        <v>348</v>
      </c>
      <c r="I83" s="2">
        <f t="shared" si="3"/>
        <v>23.108</v>
      </c>
      <c r="J83" s="3">
        <v>78.02</v>
      </c>
      <c r="K83" s="2">
        <f t="shared" si="4"/>
        <v>46.812</v>
      </c>
      <c r="L83" s="2">
        <f t="shared" si="5"/>
        <v>69.92</v>
      </c>
      <c r="M83" s="18">
        <f>SUMPRODUCT(($G$3:$G$423=G83)*($L$3:$L$423&gt;L83))+1</f>
        <v>3</v>
      </c>
      <c r="O83" s="2"/>
    </row>
    <row r="84" customHeight="1" spans="1:15">
      <c r="A84" s="2" t="s">
        <v>349</v>
      </c>
      <c r="B84" s="7" t="s">
        <v>17</v>
      </c>
      <c r="C84" s="7" t="s">
        <v>336</v>
      </c>
      <c r="D84" s="7">
        <v>2</v>
      </c>
      <c r="E84" s="2" t="s">
        <v>350</v>
      </c>
      <c r="F84" s="2" t="s">
        <v>351</v>
      </c>
      <c r="G84" s="2" t="s">
        <v>352</v>
      </c>
      <c r="H84" s="2" t="s">
        <v>353</v>
      </c>
      <c r="I84" s="2">
        <f t="shared" si="3"/>
        <v>22.668</v>
      </c>
      <c r="J84" s="3">
        <v>80.48</v>
      </c>
      <c r="K84" s="2">
        <f t="shared" si="4"/>
        <v>48.288</v>
      </c>
      <c r="L84" s="2">
        <f t="shared" si="5"/>
        <v>70.956</v>
      </c>
      <c r="M84" s="18">
        <f>SUMPRODUCT(($G$3:$G$423=G84)*($L$3:$L$423&gt;L84))+1</f>
        <v>1</v>
      </c>
      <c r="N84" s="2" t="s">
        <v>23</v>
      </c>
      <c r="O84" s="2" t="s">
        <v>24</v>
      </c>
    </row>
    <row r="85" customHeight="1" spans="1:15">
      <c r="A85" s="2" t="s">
        <v>354</v>
      </c>
      <c r="B85" s="8" t="s">
        <v>17</v>
      </c>
      <c r="C85" s="8" t="s">
        <v>336</v>
      </c>
      <c r="D85" s="8">
        <v>2</v>
      </c>
      <c r="E85" s="2" t="s">
        <v>355</v>
      </c>
      <c r="F85" s="2" t="s">
        <v>356</v>
      </c>
      <c r="G85" s="2" t="s">
        <v>352</v>
      </c>
      <c r="H85" s="2" t="s">
        <v>357</v>
      </c>
      <c r="I85" s="2">
        <f t="shared" si="3"/>
        <v>22.068</v>
      </c>
      <c r="J85" s="3">
        <v>80.86</v>
      </c>
      <c r="K85" s="2">
        <f t="shared" si="4"/>
        <v>48.516</v>
      </c>
      <c r="L85" s="2">
        <f t="shared" si="5"/>
        <v>70.584</v>
      </c>
      <c r="M85" s="18">
        <f>SUMPRODUCT(($G$3:$G$423=G85)*($L$3:$L$423&gt;L85))+1</f>
        <v>2</v>
      </c>
      <c r="N85" s="2" t="s">
        <v>23</v>
      </c>
      <c r="O85" s="2" t="s">
        <v>24</v>
      </c>
    </row>
    <row r="86" customHeight="1" spans="1:15">
      <c r="A86" s="2" t="s">
        <v>358</v>
      </c>
      <c r="B86" s="8" t="s">
        <v>17</v>
      </c>
      <c r="C86" s="8" t="s">
        <v>336</v>
      </c>
      <c r="D86" s="8">
        <v>2</v>
      </c>
      <c r="E86" s="2" t="s">
        <v>359</v>
      </c>
      <c r="F86" s="2" t="s">
        <v>360</v>
      </c>
      <c r="G86" s="2" t="s">
        <v>352</v>
      </c>
      <c r="H86" s="2" t="s">
        <v>361</v>
      </c>
      <c r="I86" s="2">
        <f t="shared" si="3"/>
        <v>21.452</v>
      </c>
      <c r="J86" s="3">
        <v>81.84</v>
      </c>
      <c r="K86" s="2">
        <f t="shared" si="4"/>
        <v>49.104</v>
      </c>
      <c r="L86" s="2">
        <f t="shared" si="5"/>
        <v>70.556</v>
      </c>
      <c r="M86" s="18">
        <f>SUMPRODUCT(($G$3:$G$423=G86)*($L$3:$L$423&gt;L86))+1</f>
        <v>3</v>
      </c>
      <c r="O86" s="2"/>
    </row>
    <row r="87" customHeight="1" spans="1:15">
      <c r="A87" s="2" t="s">
        <v>362</v>
      </c>
      <c r="B87" s="8" t="s">
        <v>17</v>
      </c>
      <c r="C87" s="8" t="s">
        <v>336</v>
      </c>
      <c r="D87" s="8">
        <v>2</v>
      </c>
      <c r="E87" s="2" t="s">
        <v>363</v>
      </c>
      <c r="F87" s="2" t="s">
        <v>364</v>
      </c>
      <c r="G87" s="2" t="s">
        <v>352</v>
      </c>
      <c r="H87" s="2" t="s">
        <v>365</v>
      </c>
      <c r="I87" s="2">
        <f t="shared" si="3"/>
        <v>21.812</v>
      </c>
      <c r="J87" s="3">
        <v>73.18</v>
      </c>
      <c r="K87" s="2">
        <f t="shared" si="4"/>
        <v>43.908</v>
      </c>
      <c r="L87" s="2">
        <f t="shared" si="5"/>
        <v>65.72</v>
      </c>
      <c r="M87" s="18">
        <f>SUMPRODUCT(($G$3:$G$423=G87)*($L$3:$L$423&gt;L87))+1</f>
        <v>4</v>
      </c>
      <c r="O87" s="2"/>
    </row>
    <row r="88" customHeight="1" spans="1:15">
      <c r="A88" s="2" t="s">
        <v>366</v>
      </c>
      <c r="B88" s="8" t="s">
        <v>17</v>
      </c>
      <c r="C88" s="8" t="s">
        <v>336</v>
      </c>
      <c r="D88" s="8">
        <v>2</v>
      </c>
      <c r="E88" s="2" t="s">
        <v>367</v>
      </c>
      <c r="F88" s="2" t="s">
        <v>368</v>
      </c>
      <c r="G88" s="2" t="s">
        <v>352</v>
      </c>
      <c r="H88" s="2" t="s">
        <v>369</v>
      </c>
      <c r="I88" s="2">
        <f t="shared" si="3"/>
        <v>19.652</v>
      </c>
      <c r="J88" s="3">
        <v>71.04</v>
      </c>
      <c r="K88" s="2">
        <f t="shared" si="4"/>
        <v>42.624</v>
      </c>
      <c r="L88" s="2">
        <f t="shared" si="5"/>
        <v>62.276</v>
      </c>
      <c r="M88" s="18">
        <f>SUMPRODUCT(($G$3:$G$423=G88)*($L$3:$L$423&gt;L88))+1</f>
        <v>5</v>
      </c>
      <c r="O88" s="2"/>
    </row>
    <row r="89" customHeight="1" spans="1:15">
      <c r="A89" s="2" t="s">
        <v>370</v>
      </c>
      <c r="B89" s="10" t="s">
        <v>17</v>
      </c>
      <c r="C89" s="10" t="s">
        <v>336</v>
      </c>
      <c r="D89" s="10">
        <v>2</v>
      </c>
      <c r="E89" s="2" t="s">
        <v>371</v>
      </c>
      <c r="F89" s="2" t="s">
        <v>372</v>
      </c>
      <c r="G89" s="2" t="s">
        <v>352</v>
      </c>
      <c r="H89" s="2" t="s">
        <v>194</v>
      </c>
      <c r="I89" s="2">
        <f t="shared" si="3"/>
        <v>18.88</v>
      </c>
      <c r="J89" s="3">
        <v>0</v>
      </c>
      <c r="K89" s="2">
        <f t="shared" si="4"/>
        <v>0</v>
      </c>
      <c r="L89" s="2">
        <f t="shared" si="5"/>
        <v>18.88</v>
      </c>
      <c r="M89" s="18">
        <f>SUMPRODUCT(($G$3:$G$423=G89)*($L$3:$L$423&gt;L89))+1</f>
        <v>6</v>
      </c>
      <c r="N89" s="2" t="s">
        <v>373</v>
      </c>
      <c r="O89" s="2"/>
    </row>
    <row r="90" customHeight="1" spans="1:15">
      <c r="A90" s="2" t="s">
        <v>374</v>
      </c>
      <c r="B90" s="7" t="s">
        <v>17</v>
      </c>
      <c r="C90" s="7" t="s">
        <v>336</v>
      </c>
      <c r="D90" s="7">
        <v>11</v>
      </c>
      <c r="E90" s="2" t="s">
        <v>375</v>
      </c>
      <c r="F90" s="2" t="s">
        <v>376</v>
      </c>
      <c r="G90" s="2" t="s">
        <v>377</v>
      </c>
      <c r="H90" s="2" t="s">
        <v>129</v>
      </c>
      <c r="I90" s="2">
        <f t="shared" si="3"/>
        <v>20.56</v>
      </c>
      <c r="J90" s="3">
        <v>78.56</v>
      </c>
      <c r="K90" s="2">
        <f t="shared" si="4"/>
        <v>47.136</v>
      </c>
      <c r="L90" s="2">
        <f t="shared" si="5"/>
        <v>67.696</v>
      </c>
      <c r="M90" s="18">
        <f>SUMPRODUCT(($G$3:$G$423=G90)*($L$3:$L$423&gt;L90))+1</f>
        <v>1</v>
      </c>
      <c r="N90" s="2" t="s">
        <v>23</v>
      </c>
      <c r="O90" s="2" t="s">
        <v>24</v>
      </c>
    </row>
    <row r="91" customHeight="1" spans="1:15">
      <c r="A91" s="2" t="s">
        <v>378</v>
      </c>
      <c r="B91" s="8" t="s">
        <v>17</v>
      </c>
      <c r="C91" s="8" t="s">
        <v>336</v>
      </c>
      <c r="D91" s="8">
        <v>11</v>
      </c>
      <c r="E91" s="2" t="s">
        <v>379</v>
      </c>
      <c r="F91" s="2" t="s">
        <v>380</v>
      </c>
      <c r="G91" s="2" t="s">
        <v>377</v>
      </c>
      <c r="H91" s="2" t="s">
        <v>381</v>
      </c>
      <c r="I91" s="2">
        <f t="shared" si="3"/>
        <v>22.8</v>
      </c>
      <c r="J91" s="3">
        <v>73.86</v>
      </c>
      <c r="K91" s="2">
        <f t="shared" si="4"/>
        <v>44.316</v>
      </c>
      <c r="L91" s="2">
        <f t="shared" si="5"/>
        <v>67.116</v>
      </c>
      <c r="M91" s="18">
        <f>SUMPRODUCT(($G$3:$G$423=G91)*($L$3:$L$423&gt;L91))+1</f>
        <v>2</v>
      </c>
      <c r="N91" s="2" t="s">
        <v>23</v>
      </c>
      <c r="O91" s="2" t="s">
        <v>24</v>
      </c>
    </row>
    <row r="92" customHeight="1" spans="1:15">
      <c r="A92" s="2" t="s">
        <v>382</v>
      </c>
      <c r="B92" s="8" t="s">
        <v>17</v>
      </c>
      <c r="C92" s="8" t="s">
        <v>336</v>
      </c>
      <c r="D92" s="8">
        <v>11</v>
      </c>
      <c r="E92" s="2" t="s">
        <v>383</v>
      </c>
      <c r="F92" s="2" t="s">
        <v>384</v>
      </c>
      <c r="G92" s="2" t="s">
        <v>377</v>
      </c>
      <c r="H92" s="2" t="s">
        <v>385</v>
      </c>
      <c r="I92" s="2">
        <f t="shared" si="3"/>
        <v>19.24</v>
      </c>
      <c r="J92" s="3">
        <v>79.74</v>
      </c>
      <c r="K92" s="2">
        <f t="shared" si="4"/>
        <v>47.844</v>
      </c>
      <c r="L92" s="2">
        <f t="shared" si="5"/>
        <v>67.084</v>
      </c>
      <c r="M92" s="18">
        <f>SUMPRODUCT(($G$3:$G$423=G92)*($L$3:$L$423&gt;L92))+1</f>
        <v>3</v>
      </c>
      <c r="N92" s="2" t="s">
        <v>23</v>
      </c>
      <c r="O92" s="2" t="s">
        <v>24</v>
      </c>
    </row>
    <row r="93" customHeight="1" spans="1:15">
      <c r="A93" s="2" t="s">
        <v>386</v>
      </c>
      <c r="B93" s="8" t="s">
        <v>17</v>
      </c>
      <c r="C93" s="8" t="s">
        <v>336</v>
      </c>
      <c r="D93" s="8">
        <v>11</v>
      </c>
      <c r="E93" s="2" t="s">
        <v>387</v>
      </c>
      <c r="F93" s="2" t="s">
        <v>388</v>
      </c>
      <c r="G93" s="2" t="s">
        <v>377</v>
      </c>
      <c r="H93" s="2" t="s">
        <v>389</v>
      </c>
      <c r="I93" s="2">
        <f t="shared" si="3"/>
        <v>19.892</v>
      </c>
      <c r="J93" s="3">
        <v>77.96</v>
      </c>
      <c r="K93" s="2">
        <f t="shared" si="4"/>
        <v>46.776</v>
      </c>
      <c r="L93" s="2">
        <f t="shared" si="5"/>
        <v>66.668</v>
      </c>
      <c r="M93" s="18">
        <f>SUMPRODUCT(($G$3:$G$423=G93)*($L$3:$L$423&gt;L93))+1</f>
        <v>4</v>
      </c>
      <c r="N93" s="2" t="s">
        <v>23</v>
      </c>
      <c r="O93" s="2" t="s">
        <v>24</v>
      </c>
    </row>
    <row r="94" customHeight="1" spans="1:15">
      <c r="A94" s="2" t="s">
        <v>390</v>
      </c>
      <c r="B94" s="8" t="s">
        <v>17</v>
      </c>
      <c r="C94" s="8" t="s">
        <v>336</v>
      </c>
      <c r="D94" s="8">
        <v>11</v>
      </c>
      <c r="E94" s="2" t="s">
        <v>391</v>
      </c>
      <c r="F94" s="2" t="s">
        <v>392</v>
      </c>
      <c r="G94" s="2" t="s">
        <v>377</v>
      </c>
      <c r="H94" s="2" t="s">
        <v>385</v>
      </c>
      <c r="I94" s="2">
        <f t="shared" si="3"/>
        <v>19.24</v>
      </c>
      <c r="J94" s="3">
        <v>76.28</v>
      </c>
      <c r="K94" s="2">
        <f t="shared" si="4"/>
        <v>45.768</v>
      </c>
      <c r="L94" s="2">
        <f t="shared" si="5"/>
        <v>65.008</v>
      </c>
      <c r="M94" s="18">
        <f>SUMPRODUCT(($G$3:$G$423=G94)*($L$3:$L$423&gt;L94))+1</f>
        <v>5</v>
      </c>
      <c r="N94" s="2" t="s">
        <v>23</v>
      </c>
      <c r="O94" s="2" t="s">
        <v>24</v>
      </c>
    </row>
    <row r="95" customHeight="1" spans="1:15">
      <c r="A95" s="2" t="s">
        <v>393</v>
      </c>
      <c r="B95" s="8" t="s">
        <v>17</v>
      </c>
      <c r="C95" s="8" t="s">
        <v>336</v>
      </c>
      <c r="D95" s="8">
        <v>11</v>
      </c>
      <c r="E95" s="2" t="s">
        <v>394</v>
      </c>
      <c r="F95" s="2" t="s">
        <v>395</v>
      </c>
      <c r="G95" s="2" t="s">
        <v>377</v>
      </c>
      <c r="H95" s="2" t="s">
        <v>396</v>
      </c>
      <c r="I95" s="2">
        <f t="shared" si="3"/>
        <v>20.548</v>
      </c>
      <c r="J95" s="3">
        <v>73.4</v>
      </c>
      <c r="K95" s="2">
        <f t="shared" si="4"/>
        <v>44.04</v>
      </c>
      <c r="L95" s="2">
        <f t="shared" si="5"/>
        <v>64.588</v>
      </c>
      <c r="M95" s="18">
        <f>SUMPRODUCT(($G$3:$G$423=G95)*($L$3:$L$423&gt;L95))+1</f>
        <v>6</v>
      </c>
      <c r="N95" s="2" t="s">
        <v>23</v>
      </c>
      <c r="O95" s="2" t="s">
        <v>24</v>
      </c>
    </row>
    <row r="96" customHeight="1" spans="1:15">
      <c r="A96" s="2" t="s">
        <v>397</v>
      </c>
      <c r="B96" s="8" t="s">
        <v>17</v>
      </c>
      <c r="C96" s="8" t="s">
        <v>336</v>
      </c>
      <c r="D96" s="8">
        <v>11</v>
      </c>
      <c r="E96" s="2" t="s">
        <v>398</v>
      </c>
      <c r="F96" s="2" t="s">
        <v>399</v>
      </c>
      <c r="G96" s="2" t="s">
        <v>377</v>
      </c>
      <c r="H96" s="2" t="s">
        <v>400</v>
      </c>
      <c r="I96" s="2">
        <f t="shared" si="3"/>
        <v>17.468</v>
      </c>
      <c r="J96" s="3">
        <v>77.3</v>
      </c>
      <c r="K96" s="2">
        <f t="shared" si="4"/>
        <v>46.38</v>
      </c>
      <c r="L96" s="2">
        <f t="shared" si="5"/>
        <v>63.848</v>
      </c>
      <c r="M96" s="18">
        <f>SUMPRODUCT(($G$3:$G$423=G96)*($L$3:$L$423&gt;L96))+1</f>
        <v>7</v>
      </c>
      <c r="N96" s="2" t="s">
        <v>23</v>
      </c>
      <c r="O96" s="2" t="s">
        <v>24</v>
      </c>
    </row>
    <row r="97" ht="45" customHeight="1" spans="1:15">
      <c r="A97" s="2" t="s">
        <v>401</v>
      </c>
      <c r="B97" s="8" t="s">
        <v>17</v>
      </c>
      <c r="C97" s="8" t="s">
        <v>336</v>
      </c>
      <c r="D97" s="8">
        <v>11</v>
      </c>
      <c r="E97" s="2" t="s">
        <v>402</v>
      </c>
      <c r="F97" s="2" t="s">
        <v>403</v>
      </c>
      <c r="G97" s="2" t="s">
        <v>377</v>
      </c>
      <c r="H97" s="2" t="s">
        <v>404</v>
      </c>
      <c r="I97" s="2">
        <f t="shared" si="3"/>
        <v>22.212</v>
      </c>
      <c r="J97" s="3">
        <v>69.06</v>
      </c>
      <c r="K97" s="2">
        <f t="shared" si="4"/>
        <v>41.436</v>
      </c>
      <c r="L97" s="2">
        <f t="shared" si="5"/>
        <v>63.648</v>
      </c>
      <c r="M97" s="18">
        <f>SUMPRODUCT(($G$3:$G$423=G97)*($L$3:$L$423&gt;L97))+1</f>
        <v>8</v>
      </c>
      <c r="N97" s="19" t="s">
        <v>405</v>
      </c>
      <c r="O97" s="2"/>
    </row>
    <row r="98" customHeight="1" spans="1:15">
      <c r="A98" s="2" t="s">
        <v>406</v>
      </c>
      <c r="B98" s="8" t="s">
        <v>17</v>
      </c>
      <c r="C98" s="8" t="s">
        <v>336</v>
      </c>
      <c r="D98" s="8">
        <v>11</v>
      </c>
      <c r="E98" s="2" t="s">
        <v>407</v>
      </c>
      <c r="F98" s="2" t="s">
        <v>408</v>
      </c>
      <c r="G98" s="2" t="s">
        <v>377</v>
      </c>
      <c r="H98" s="2" t="s">
        <v>409</v>
      </c>
      <c r="I98" s="2">
        <f t="shared" si="3"/>
        <v>20.24</v>
      </c>
      <c r="J98" s="3">
        <v>71.94</v>
      </c>
      <c r="K98" s="2">
        <f t="shared" si="4"/>
        <v>43.164</v>
      </c>
      <c r="L98" s="2">
        <f t="shared" si="5"/>
        <v>63.404</v>
      </c>
      <c r="M98" s="18">
        <f>SUMPRODUCT(($G$3:$G$423=G98)*($L$3:$L$423&gt;L98))+1</f>
        <v>9</v>
      </c>
      <c r="N98" s="2" t="s">
        <v>23</v>
      </c>
      <c r="O98" s="2" t="s">
        <v>24</v>
      </c>
    </row>
    <row r="99" customHeight="1" spans="1:15">
      <c r="A99" s="2" t="s">
        <v>410</v>
      </c>
      <c r="B99" s="8" t="s">
        <v>17</v>
      </c>
      <c r="C99" s="8" t="s">
        <v>336</v>
      </c>
      <c r="D99" s="8">
        <v>11</v>
      </c>
      <c r="E99" s="2" t="s">
        <v>411</v>
      </c>
      <c r="F99" s="2" t="s">
        <v>412</v>
      </c>
      <c r="G99" s="2" t="s">
        <v>377</v>
      </c>
      <c r="H99" s="2" t="s">
        <v>413</v>
      </c>
      <c r="I99" s="2">
        <f t="shared" si="3"/>
        <v>20.2</v>
      </c>
      <c r="J99" s="3">
        <v>71.56</v>
      </c>
      <c r="K99" s="2">
        <f t="shared" si="4"/>
        <v>42.936</v>
      </c>
      <c r="L99" s="2">
        <f t="shared" si="5"/>
        <v>63.136</v>
      </c>
      <c r="M99" s="18">
        <f>SUMPRODUCT(($G$3:$G$423=G99)*($L$3:$L$423&gt;L99))+1</f>
        <v>10</v>
      </c>
      <c r="N99" s="2" t="s">
        <v>23</v>
      </c>
      <c r="O99" s="2" t="s">
        <v>24</v>
      </c>
    </row>
    <row r="100" customHeight="1" spans="1:15">
      <c r="A100" s="2" t="s">
        <v>414</v>
      </c>
      <c r="B100" s="8" t="s">
        <v>17</v>
      </c>
      <c r="C100" s="8" t="s">
        <v>336</v>
      </c>
      <c r="D100" s="8">
        <v>11</v>
      </c>
      <c r="E100" s="2" t="s">
        <v>415</v>
      </c>
      <c r="F100" s="2" t="s">
        <v>416</v>
      </c>
      <c r="G100" s="2" t="s">
        <v>377</v>
      </c>
      <c r="H100" s="2" t="s">
        <v>417</v>
      </c>
      <c r="I100" s="2">
        <f t="shared" si="3"/>
        <v>18.492</v>
      </c>
      <c r="J100" s="20">
        <v>74.4</v>
      </c>
      <c r="K100" s="2">
        <f t="shared" si="4"/>
        <v>44.64</v>
      </c>
      <c r="L100" s="2">
        <f t="shared" si="5"/>
        <v>63.132</v>
      </c>
      <c r="M100" s="18">
        <f>SUMPRODUCT(($G$3:$G$423=G100)*($L$3:$L$423&gt;L100))+1</f>
        <v>11</v>
      </c>
      <c r="N100" s="2" t="s">
        <v>23</v>
      </c>
      <c r="O100" s="2" t="s">
        <v>24</v>
      </c>
    </row>
    <row r="101" customHeight="1" spans="1:15">
      <c r="A101" s="2" t="s">
        <v>418</v>
      </c>
      <c r="B101" s="8" t="s">
        <v>17</v>
      </c>
      <c r="C101" s="8" t="s">
        <v>336</v>
      </c>
      <c r="D101" s="8">
        <v>11</v>
      </c>
      <c r="E101" s="2" t="s">
        <v>419</v>
      </c>
      <c r="F101" s="2" t="s">
        <v>420</v>
      </c>
      <c r="G101" s="2" t="s">
        <v>377</v>
      </c>
      <c r="H101" s="2" t="s">
        <v>421</v>
      </c>
      <c r="I101" s="2">
        <f t="shared" si="3"/>
        <v>18.708</v>
      </c>
      <c r="J101" s="3">
        <v>73.68</v>
      </c>
      <c r="K101" s="2">
        <f t="shared" si="4"/>
        <v>44.208</v>
      </c>
      <c r="L101" s="2">
        <f t="shared" si="5"/>
        <v>62.916</v>
      </c>
      <c r="M101" s="18">
        <f>SUMPRODUCT(($G$3:$G$423=G101)*($L$3:$L$423&gt;L101))+1</f>
        <v>12</v>
      </c>
      <c r="N101" s="2" t="s">
        <v>23</v>
      </c>
      <c r="O101" s="2" t="s">
        <v>24</v>
      </c>
    </row>
    <row r="102" customHeight="1" spans="1:15">
      <c r="A102" s="2" t="s">
        <v>422</v>
      </c>
      <c r="B102" s="8" t="s">
        <v>17</v>
      </c>
      <c r="C102" s="8" t="s">
        <v>336</v>
      </c>
      <c r="D102" s="8">
        <v>11</v>
      </c>
      <c r="E102" s="2" t="s">
        <v>423</v>
      </c>
      <c r="F102" s="2" t="s">
        <v>424</v>
      </c>
      <c r="G102" s="2" t="s">
        <v>377</v>
      </c>
      <c r="H102" s="2" t="s">
        <v>425</v>
      </c>
      <c r="I102" s="2">
        <f t="shared" si="3"/>
        <v>18.612</v>
      </c>
      <c r="J102" s="3">
        <v>73.76</v>
      </c>
      <c r="K102" s="2">
        <f t="shared" si="4"/>
        <v>44.256</v>
      </c>
      <c r="L102" s="2">
        <f t="shared" si="5"/>
        <v>62.868</v>
      </c>
      <c r="M102" s="18">
        <f>SUMPRODUCT(($G$3:$G$423=G102)*($L$3:$L$423&gt;L102))+1</f>
        <v>13</v>
      </c>
      <c r="O102" s="2"/>
    </row>
    <row r="103" customHeight="1" spans="1:15">
      <c r="A103" s="2" t="s">
        <v>426</v>
      </c>
      <c r="B103" s="8" t="s">
        <v>17</v>
      </c>
      <c r="C103" s="8" t="s">
        <v>336</v>
      </c>
      <c r="D103" s="8">
        <v>11</v>
      </c>
      <c r="E103" s="2" t="s">
        <v>427</v>
      </c>
      <c r="F103" s="2" t="s">
        <v>428</v>
      </c>
      <c r="G103" s="2" t="s">
        <v>377</v>
      </c>
      <c r="H103" s="2" t="s">
        <v>429</v>
      </c>
      <c r="I103" s="2">
        <f t="shared" si="3"/>
        <v>19.308</v>
      </c>
      <c r="J103" s="3">
        <v>71.82</v>
      </c>
      <c r="K103" s="2">
        <f t="shared" si="4"/>
        <v>43.092</v>
      </c>
      <c r="L103" s="2">
        <f t="shared" si="5"/>
        <v>62.4</v>
      </c>
      <c r="M103" s="18">
        <f>SUMPRODUCT(($G$3:$G$423=G103)*($L$3:$L$423&gt;L103))+1</f>
        <v>14</v>
      </c>
      <c r="O103" s="2"/>
    </row>
    <row r="104" customHeight="1" spans="1:15">
      <c r="A104" s="2" t="s">
        <v>430</v>
      </c>
      <c r="B104" s="8" t="s">
        <v>17</v>
      </c>
      <c r="C104" s="8" t="s">
        <v>336</v>
      </c>
      <c r="D104" s="8">
        <v>11</v>
      </c>
      <c r="E104" s="2" t="s">
        <v>431</v>
      </c>
      <c r="F104" s="2" t="s">
        <v>432</v>
      </c>
      <c r="G104" s="2" t="s">
        <v>377</v>
      </c>
      <c r="H104" s="2" t="s">
        <v>433</v>
      </c>
      <c r="I104" s="2">
        <f t="shared" si="3"/>
        <v>19.388</v>
      </c>
      <c r="J104" s="3">
        <v>71.64</v>
      </c>
      <c r="K104" s="2">
        <f t="shared" si="4"/>
        <v>42.984</v>
      </c>
      <c r="L104" s="2">
        <f t="shared" si="5"/>
        <v>62.372</v>
      </c>
      <c r="M104" s="18">
        <f>SUMPRODUCT(($G$3:$G$423=G104)*($L$3:$L$423&gt;L104))+1</f>
        <v>15</v>
      </c>
      <c r="O104" s="2"/>
    </row>
    <row r="105" customHeight="1" spans="1:15">
      <c r="A105" s="2" t="s">
        <v>434</v>
      </c>
      <c r="B105" s="8" t="s">
        <v>17</v>
      </c>
      <c r="C105" s="8" t="s">
        <v>336</v>
      </c>
      <c r="D105" s="8">
        <v>11</v>
      </c>
      <c r="E105" s="2" t="s">
        <v>435</v>
      </c>
      <c r="F105" s="2" t="s">
        <v>436</v>
      </c>
      <c r="G105" s="2" t="s">
        <v>377</v>
      </c>
      <c r="H105" s="2" t="s">
        <v>437</v>
      </c>
      <c r="I105" s="2">
        <f t="shared" si="3"/>
        <v>19.372</v>
      </c>
      <c r="J105" s="3">
        <v>71.5</v>
      </c>
      <c r="K105" s="2">
        <f t="shared" si="4"/>
        <v>42.9</v>
      </c>
      <c r="L105" s="2">
        <f t="shared" si="5"/>
        <v>62.272</v>
      </c>
      <c r="M105" s="18">
        <f>SUMPRODUCT(($G$3:$G$423=G105)*($L$3:$L$423&gt;L105))+1</f>
        <v>16</v>
      </c>
      <c r="O105" s="2"/>
    </row>
    <row r="106" customHeight="1" spans="1:15">
      <c r="A106" s="2" t="s">
        <v>438</v>
      </c>
      <c r="B106" s="8" t="s">
        <v>17</v>
      </c>
      <c r="C106" s="8" t="s">
        <v>336</v>
      </c>
      <c r="D106" s="8">
        <v>11</v>
      </c>
      <c r="E106" s="2" t="s">
        <v>439</v>
      </c>
      <c r="F106" s="2" t="s">
        <v>440</v>
      </c>
      <c r="G106" s="2" t="s">
        <v>377</v>
      </c>
      <c r="H106" s="2" t="s">
        <v>441</v>
      </c>
      <c r="I106" s="2">
        <f t="shared" si="3"/>
        <v>19.948</v>
      </c>
      <c r="J106" s="3">
        <v>70.42</v>
      </c>
      <c r="K106" s="2">
        <f t="shared" si="4"/>
        <v>42.252</v>
      </c>
      <c r="L106" s="2">
        <f t="shared" si="5"/>
        <v>62.2</v>
      </c>
      <c r="M106" s="18">
        <f>SUMPRODUCT(($G$3:$G$423=G106)*($L$3:$L$423&gt;L106))+1</f>
        <v>17</v>
      </c>
      <c r="O106" s="2"/>
    </row>
    <row r="107" customHeight="1" spans="1:15">
      <c r="A107" s="2" t="s">
        <v>442</v>
      </c>
      <c r="B107" s="8" t="s">
        <v>17</v>
      </c>
      <c r="C107" s="8" t="s">
        <v>336</v>
      </c>
      <c r="D107" s="8">
        <v>11</v>
      </c>
      <c r="E107" s="2" t="s">
        <v>443</v>
      </c>
      <c r="F107" s="2" t="s">
        <v>444</v>
      </c>
      <c r="G107" s="2" t="s">
        <v>377</v>
      </c>
      <c r="H107" s="2" t="s">
        <v>445</v>
      </c>
      <c r="I107" s="2">
        <f t="shared" si="3"/>
        <v>19.692</v>
      </c>
      <c r="J107" s="3">
        <v>70.78</v>
      </c>
      <c r="K107" s="2">
        <f t="shared" si="4"/>
        <v>42.468</v>
      </c>
      <c r="L107" s="2">
        <f t="shared" si="5"/>
        <v>62.16</v>
      </c>
      <c r="M107" s="18">
        <f>SUMPRODUCT(($G$3:$G$423=G107)*($L$3:$L$423&gt;L107))+1</f>
        <v>18</v>
      </c>
      <c r="O107" s="2"/>
    </row>
    <row r="108" customHeight="1" spans="1:15">
      <c r="A108" s="2" t="s">
        <v>446</v>
      </c>
      <c r="B108" s="8" t="s">
        <v>17</v>
      </c>
      <c r="C108" s="8" t="s">
        <v>336</v>
      </c>
      <c r="D108" s="8">
        <v>11</v>
      </c>
      <c r="E108" s="2" t="s">
        <v>447</v>
      </c>
      <c r="F108" s="2" t="s">
        <v>448</v>
      </c>
      <c r="G108" s="2" t="s">
        <v>377</v>
      </c>
      <c r="H108" s="2" t="s">
        <v>441</v>
      </c>
      <c r="I108" s="2">
        <f t="shared" si="3"/>
        <v>19.948</v>
      </c>
      <c r="J108" s="3">
        <v>69.18</v>
      </c>
      <c r="K108" s="2">
        <f t="shared" si="4"/>
        <v>41.508</v>
      </c>
      <c r="L108" s="2">
        <f t="shared" si="5"/>
        <v>61.456</v>
      </c>
      <c r="M108" s="18">
        <f>SUMPRODUCT(($G$3:$G$423=G108)*($L$3:$L$423&gt;L108))+1</f>
        <v>19</v>
      </c>
      <c r="O108" s="2"/>
    </row>
    <row r="109" customHeight="1" spans="1:15">
      <c r="A109" s="2" t="s">
        <v>449</v>
      </c>
      <c r="B109" s="8" t="s">
        <v>17</v>
      </c>
      <c r="C109" s="8" t="s">
        <v>336</v>
      </c>
      <c r="D109" s="8">
        <v>11</v>
      </c>
      <c r="E109" s="2" t="s">
        <v>450</v>
      </c>
      <c r="F109" s="2" t="s">
        <v>451</v>
      </c>
      <c r="G109" s="2" t="s">
        <v>377</v>
      </c>
      <c r="H109" s="2" t="s">
        <v>452</v>
      </c>
      <c r="I109" s="2">
        <f t="shared" si="3"/>
        <v>18.108</v>
      </c>
      <c r="J109" s="3">
        <v>72.14</v>
      </c>
      <c r="K109" s="2">
        <f t="shared" si="4"/>
        <v>43.284</v>
      </c>
      <c r="L109" s="2">
        <f t="shared" si="5"/>
        <v>61.392</v>
      </c>
      <c r="M109" s="18">
        <f>SUMPRODUCT(($G$3:$G$423=G109)*($L$3:$L$423&gt;L109))+1</f>
        <v>20</v>
      </c>
      <c r="O109" s="2"/>
    </row>
    <row r="110" customHeight="1" spans="1:15">
      <c r="A110" s="2" t="s">
        <v>453</v>
      </c>
      <c r="B110" s="8" t="s">
        <v>17</v>
      </c>
      <c r="C110" s="8" t="s">
        <v>336</v>
      </c>
      <c r="D110" s="8">
        <v>11</v>
      </c>
      <c r="E110" s="2" t="s">
        <v>454</v>
      </c>
      <c r="F110" s="2" t="s">
        <v>455</v>
      </c>
      <c r="G110" s="2" t="s">
        <v>377</v>
      </c>
      <c r="H110" s="2" t="s">
        <v>158</v>
      </c>
      <c r="I110" s="2">
        <f t="shared" si="3"/>
        <v>19.08</v>
      </c>
      <c r="J110" s="3">
        <v>70.5</v>
      </c>
      <c r="K110" s="2">
        <f t="shared" si="4"/>
        <v>42.3</v>
      </c>
      <c r="L110" s="2">
        <f t="shared" si="5"/>
        <v>61.38</v>
      </c>
      <c r="M110" s="18">
        <f>SUMPRODUCT(($G$3:$G$423=G110)*($L$3:$L$423&gt;L110))+1</f>
        <v>21</v>
      </c>
      <c r="O110" s="2"/>
    </row>
    <row r="111" customHeight="1" spans="1:15">
      <c r="A111" s="2" t="s">
        <v>456</v>
      </c>
      <c r="B111" s="8" t="s">
        <v>17</v>
      </c>
      <c r="C111" s="8" t="s">
        <v>336</v>
      </c>
      <c r="D111" s="8">
        <v>11</v>
      </c>
      <c r="E111" s="2" t="s">
        <v>457</v>
      </c>
      <c r="F111" s="2" t="s">
        <v>458</v>
      </c>
      <c r="G111" s="2" t="s">
        <v>377</v>
      </c>
      <c r="H111" s="2" t="s">
        <v>459</v>
      </c>
      <c r="I111" s="2">
        <f t="shared" si="3"/>
        <v>18.772</v>
      </c>
      <c r="J111" s="3">
        <v>70.36</v>
      </c>
      <c r="K111" s="2">
        <f t="shared" si="4"/>
        <v>42.216</v>
      </c>
      <c r="L111" s="2">
        <f t="shared" si="5"/>
        <v>60.988</v>
      </c>
      <c r="M111" s="18">
        <f>SUMPRODUCT(($G$3:$G$423=G111)*($L$3:$L$423&gt;L111))+1</f>
        <v>22</v>
      </c>
      <c r="O111" s="2"/>
    </row>
    <row r="112" customHeight="1" spans="1:15">
      <c r="A112" s="2" t="s">
        <v>460</v>
      </c>
      <c r="B112" s="8" t="s">
        <v>17</v>
      </c>
      <c r="C112" s="8" t="s">
        <v>336</v>
      </c>
      <c r="D112" s="8">
        <v>11</v>
      </c>
      <c r="E112" s="2" t="s">
        <v>461</v>
      </c>
      <c r="F112" s="2" t="s">
        <v>462</v>
      </c>
      <c r="G112" s="2" t="s">
        <v>377</v>
      </c>
      <c r="H112" s="2" t="s">
        <v>463</v>
      </c>
      <c r="I112" s="2">
        <f t="shared" si="3"/>
        <v>18.508</v>
      </c>
      <c r="J112" s="3">
        <v>70.76</v>
      </c>
      <c r="K112" s="2">
        <f t="shared" si="4"/>
        <v>42.456</v>
      </c>
      <c r="L112" s="2">
        <f t="shared" si="5"/>
        <v>60.964</v>
      </c>
      <c r="M112" s="18">
        <f>SUMPRODUCT(($G$3:$G$423=G112)*($L$3:$L$423&gt;L112))+1</f>
        <v>23</v>
      </c>
      <c r="O112" s="2"/>
    </row>
    <row r="113" customHeight="1" spans="1:15">
      <c r="A113" s="2" t="s">
        <v>464</v>
      </c>
      <c r="B113" s="8" t="s">
        <v>17</v>
      </c>
      <c r="C113" s="8" t="s">
        <v>336</v>
      </c>
      <c r="D113" s="8">
        <v>11</v>
      </c>
      <c r="E113" s="2" t="s">
        <v>465</v>
      </c>
      <c r="F113" s="2" t="s">
        <v>466</v>
      </c>
      <c r="G113" s="2" t="s">
        <v>377</v>
      </c>
      <c r="H113" s="2" t="s">
        <v>467</v>
      </c>
      <c r="I113" s="2">
        <f t="shared" si="3"/>
        <v>19.788</v>
      </c>
      <c r="J113" s="3">
        <v>68.22</v>
      </c>
      <c r="K113" s="2">
        <f t="shared" si="4"/>
        <v>40.932</v>
      </c>
      <c r="L113" s="2">
        <f t="shared" si="5"/>
        <v>60.72</v>
      </c>
      <c r="M113" s="18">
        <f>SUMPRODUCT(($G$3:$G$423=G113)*($L$3:$L$423&gt;L113))+1</f>
        <v>24</v>
      </c>
      <c r="O113" s="2"/>
    </row>
    <row r="114" customHeight="1" spans="1:15">
      <c r="A114" s="2" t="s">
        <v>468</v>
      </c>
      <c r="B114" s="8" t="s">
        <v>17</v>
      </c>
      <c r="C114" s="8" t="s">
        <v>336</v>
      </c>
      <c r="D114" s="8">
        <v>11</v>
      </c>
      <c r="E114" s="2" t="s">
        <v>469</v>
      </c>
      <c r="F114" s="2" t="s">
        <v>470</v>
      </c>
      <c r="G114" s="2" t="s">
        <v>377</v>
      </c>
      <c r="H114" s="2" t="s">
        <v>471</v>
      </c>
      <c r="I114" s="2">
        <f t="shared" si="3"/>
        <v>18.16</v>
      </c>
      <c r="J114" s="3">
        <v>70.6</v>
      </c>
      <c r="K114" s="2">
        <f t="shared" si="4"/>
        <v>42.36</v>
      </c>
      <c r="L114" s="2">
        <f t="shared" si="5"/>
        <v>60.52</v>
      </c>
      <c r="M114" s="18">
        <f>SUMPRODUCT(($G$3:$G$423=G114)*($L$3:$L$423&gt;L114))+1</f>
        <v>25</v>
      </c>
      <c r="O114" s="2"/>
    </row>
    <row r="115" customHeight="1" spans="1:15">
      <c r="A115" s="2" t="s">
        <v>472</v>
      </c>
      <c r="B115" s="8" t="s">
        <v>17</v>
      </c>
      <c r="C115" s="8" t="s">
        <v>336</v>
      </c>
      <c r="D115" s="8">
        <v>11</v>
      </c>
      <c r="E115" s="2" t="s">
        <v>473</v>
      </c>
      <c r="F115" s="2" t="s">
        <v>474</v>
      </c>
      <c r="G115" s="2" t="s">
        <v>377</v>
      </c>
      <c r="H115" s="2" t="s">
        <v>475</v>
      </c>
      <c r="I115" s="2">
        <f t="shared" si="3"/>
        <v>17.868</v>
      </c>
      <c r="J115" s="3">
        <v>70.3</v>
      </c>
      <c r="K115" s="2">
        <f t="shared" si="4"/>
        <v>42.18</v>
      </c>
      <c r="L115" s="2">
        <f t="shared" si="5"/>
        <v>60.048</v>
      </c>
      <c r="M115" s="18">
        <f>SUMPRODUCT(($G$3:$G$423=G115)*($L$3:$L$423&gt;L115))+1</f>
        <v>26</v>
      </c>
      <c r="O115" s="2"/>
    </row>
    <row r="116" customHeight="1" spans="1:15">
      <c r="A116" s="2" t="s">
        <v>476</v>
      </c>
      <c r="B116" s="8" t="s">
        <v>17</v>
      </c>
      <c r="C116" s="8" t="s">
        <v>336</v>
      </c>
      <c r="D116" s="8">
        <v>11</v>
      </c>
      <c r="E116" s="2" t="s">
        <v>477</v>
      </c>
      <c r="F116" s="2" t="s">
        <v>478</v>
      </c>
      <c r="G116" s="2" t="s">
        <v>377</v>
      </c>
      <c r="H116" s="2" t="s">
        <v>479</v>
      </c>
      <c r="I116" s="2">
        <f t="shared" si="3"/>
        <v>18.428</v>
      </c>
      <c r="J116" s="3">
        <v>69.18</v>
      </c>
      <c r="K116" s="2">
        <f t="shared" si="4"/>
        <v>41.508</v>
      </c>
      <c r="L116" s="2">
        <f t="shared" si="5"/>
        <v>59.936</v>
      </c>
      <c r="M116" s="18">
        <f>SUMPRODUCT(($G$3:$G$423=G116)*($L$3:$L$423&gt;L116))+1</f>
        <v>27</v>
      </c>
      <c r="O116" s="2"/>
    </row>
    <row r="117" customHeight="1" spans="1:15">
      <c r="A117" s="2" t="s">
        <v>480</v>
      </c>
      <c r="B117" s="8" t="s">
        <v>17</v>
      </c>
      <c r="C117" s="8" t="s">
        <v>336</v>
      </c>
      <c r="D117" s="8">
        <v>11</v>
      </c>
      <c r="E117" s="2" t="s">
        <v>481</v>
      </c>
      <c r="F117" s="2" t="s">
        <v>482</v>
      </c>
      <c r="G117" s="2" t="s">
        <v>377</v>
      </c>
      <c r="H117" s="2" t="s">
        <v>483</v>
      </c>
      <c r="I117" s="2">
        <f t="shared" si="3"/>
        <v>17.828</v>
      </c>
      <c r="J117" s="3">
        <v>69.1</v>
      </c>
      <c r="K117" s="2">
        <f t="shared" si="4"/>
        <v>41.46</v>
      </c>
      <c r="L117" s="2">
        <f t="shared" si="5"/>
        <v>59.288</v>
      </c>
      <c r="M117" s="18">
        <f>SUMPRODUCT(($G$3:$G$423=G117)*($L$3:$L$423&gt;L117))+1</f>
        <v>28</v>
      </c>
      <c r="O117" s="2"/>
    </row>
    <row r="118" customHeight="1" spans="1:15">
      <c r="A118" s="2" t="s">
        <v>484</v>
      </c>
      <c r="B118" s="8" t="s">
        <v>17</v>
      </c>
      <c r="C118" s="8" t="s">
        <v>336</v>
      </c>
      <c r="D118" s="8">
        <v>11</v>
      </c>
      <c r="E118" s="2" t="s">
        <v>485</v>
      </c>
      <c r="F118" s="2" t="s">
        <v>486</v>
      </c>
      <c r="G118" s="2" t="s">
        <v>377</v>
      </c>
      <c r="H118" s="2" t="s">
        <v>487</v>
      </c>
      <c r="I118" s="2">
        <f t="shared" si="3"/>
        <v>17.548</v>
      </c>
      <c r="J118" s="3">
        <v>69.02</v>
      </c>
      <c r="K118" s="2">
        <f t="shared" si="4"/>
        <v>41.412</v>
      </c>
      <c r="L118" s="2">
        <f t="shared" si="5"/>
        <v>58.96</v>
      </c>
      <c r="M118" s="18">
        <f>SUMPRODUCT(($G$3:$G$423=G118)*($L$3:$L$423&gt;L118))+1</f>
        <v>29</v>
      </c>
      <c r="O118" s="2"/>
    </row>
    <row r="119" customHeight="1" spans="1:15">
      <c r="A119" s="2" t="s">
        <v>488</v>
      </c>
      <c r="B119" s="8" t="s">
        <v>17</v>
      </c>
      <c r="C119" s="8" t="s">
        <v>336</v>
      </c>
      <c r="D119" s="8">
        <v>11</v>
      </c>
      <c r="E119" s="2" t="s">
        <v>489</v>
      </c>
      <c r="F119" s="2" t="s">
        <v>490</v>
      </c>
      <c r="G119" s="2" t="s">
        <v>377</v>
      </c>
      <c r="H119" s="2" t="s">
        <v>491</v>
      </c>
      <c r="I119" s="2">
        <f t="shared" si="3"/>
        <v>17.348</v>
      </c>
      <c r="J119" s="3">
        <v>69.16</v>
      </c>
      <c r="K119" s="2">
        <f t="shared" si="4"/>
        <v>41.496</v>
      </c>
      <c r="L119" s="2">
        <f t="shared" si="5"/>
        <v>58.844</v>
      </c>
      <c r="M119" s="18">
        <f>SUMPRODUCT(($G$3:$G$423=G119)*($L$3:$L$423&gt;L119))+1</f>
        <v>30</v>
      </c>
      <c r="O119" s="2"/>
    </row>
    <row r="120" customHeight="1" spans="1:15">
      <c r="A120" s="2" t="s">
        <v>492</v>
      </c>
      <c r="B120" s="8" t="s">
        <v>17</v>
      </c>
      <c r="C120" s="8" t="s">
        <v>336</v>
      </c>
      <c r="D120" s="8">
        <v>11</v>
      </c>
      <c r="E120" s="2" t="s">
        <v>493</v>
      </c>
      <c r="F120" s="2" t="s">
        <v>494</v>
      </c>
      <c r="G120" s="2" t="s">
        <v>377</v>
      </c>
      <c r="H120" s="2" t="s">
        <v>495</v>
      </c>
      <c r="I120" s="2">
        <f t="shared" si="3"/>
        <v>17.892</v>
      </c>
      <c r="J120" s="3">
        <v>68.18</v>
      </c>
      <c r="K120" s="2">
        <f t="shared" si="4"/>
        <v>40.908</v>
      </c>
      <c r="L120" s="2">
        <f t="shared" si="5"/>
        <v>58.8</v>
      </c>
      <c r="M120" s="18">
        <f>SUMPRODUCT(($G$3:$G$423=G120)*($L$3:$L$423&gt;L120))+1</f>
        <v>31</v>
      </c>
      <c r="O120" s="2"/>
    </row>
    <row r="121" customHeight="1" spans="1:15">
      <c r="A121" s="2" t="s">
        <v>496</v>
      </c>
      <c r="B121" s="8" t="s">
        <v>17</v>
      </c>
      <c r="C121" s="8" t="s">
        <v>336</v>
      </c>
      <c r="D121" s="8">
        <v>11</v>
      </c>
      <c r="E121" s="9" t="s">
        <v>497</v>
      </c>
      <c r="F121" s="9" t="s">
        <v>498</v>
      </c>
      <c r="G121" s="2" t="s">
        <v>377</v>
      </c>
      <c r="H121" s="2" t="s">
        <v>499</v>
      </c>
      <c r="I121" s="2">
        <f t="shared" si="3"/>
        <v>17.148</v>
      </c>
      <c r="J121" s="3">
        <v>69.06</v>
      </c>
      <c r="K121" s="2">
        <f t="shared" si="4"/>
        <v>41.436</v>
      </c>
      <c r="L121" s="2">
        <f t="shared" si="5"/>
        <v>58.584</v>
      </c>
      <c r="M121" s="18">
        <f>SUMPRODUCT(($G$3:$G$423=G121)*($L$3:$L$423&gt;L121))+1</f>
        <v>32</v>
      </c>
      <c r="O121" s="2"/>
    </row>
    <row r="122" customHeight="1" spans="1:15">
      <c r="A122" s="2" t="s">
        <v>500</v>
      </c>
      <c r="B122" s="10" t="s">
        <v>17</v>
      </c>
      <c r="C122" s="10" t="s">
        <v>336</v>
      </c>
      <c r="D122" s="10">
        <v>11</v>
      </c>
      <c r="E122" s="2" t="s">
        <v>501</v>
      </c>
      <c r="F122" s="2" t="s">
        <v>502</v>
      </c>
      <c r="G122" s="2" t="s">
        <v>377</v>
      </c>
      <c r="H122" s="2" t="s">
        <v>503</v>
      </c>
      <c r="I122" s="2">
        <f t="shared" si="3"/>
        <v>22.812</v>
      </c>
      <c r="J122" s="3">
        <v>0</v>
      </c>
      <c r="K122" s="2">
        <f t="shared" si="4"/>
        <v>0</v>
      </c>
      <c r="L122" s="2">
        <f t="shared" si="5"/>
        <v>22.812</v>
      </c>
      <c r="M122" s="18">
        <f>SUMPRODUCT(($G$3:$G$423=G122)*($L$3:$L$423&gt;L122))+1</f>
        <v>33</v>
      </c>
      <c r="N122" s="2" t="s">
        <v>97</v>
      </c>
      <c r="O122" s="2"/>
    </row>
    <row r="123" customHeight="1" spans="1:15">
      <c r="A123" s="2" t="s">
        <v>504</v>
      </c>
      <c r="B123" s="7" t="s">
        <v>17</v>
      </c>
      <c r="C123" s="7" t="s">
        <v>505</v>
      </c>
      <c r="D123" s="7">
        <v>2</v>
      </c>
      <c r="E123" s="2" t="s">
        <v>506</v>
      </c>
      <c r="F123" s="2" t="s">
        <v>507</v>
      </c>
      <c r="G123" s="2" t="s">
        <v>508</v>
      </c>
      <c r="H123" s="2" t="s">
        <v>242</v>
      </c>
      <c r="I123" s="2">
        <f t="shared" si="3"/>
        <v>19.452</v>
      </c>
      <c r="J123" s="3">
        <v>79.1</v>
      </c>
      <c r="K123" s="2">
        <f t="shared" si="4"/>
        <v>47.46</v>
      </c>
      <c r="L123" s="2">
        <f t="shared" si="5"/>
        <v>66.912</v>
      </c>
      <c r="M123" s="18">
        <f>SUMPRODUCT(($G$3:$G$423=G123)*($L$3:$L$423&gt;L123))+1</f>
        <v>1</v>
      </c>
      <c r="N123" s="2" t="s">
        <v>23</v>
      </c>
      <c r="O123" s="2" t="s">
        <v>24</v>
      </c>
    </row>
    <row r="124" customHeight="1" spans="1:15">
      <c r="A124" s="2" t="s">
        <v>509</v>
      </c>
      <c r="B124" s="8" t="s">
        <v>17</v>
      </c>
      <c r="C124" s="8" t="s">
        <v>505</v>
      </c>
      <c r="D124" s="8">
        <v>2</v>
      </c>
      <c r="E124" s="2" t="s">
        <v>510</v>
      </c>
      <c r="F124" s="2" t="s">
        <v>511</v>
      </c>
      <c r="G124" s="2" t="s">
        <v>508</v>
      </c>
      <c r="H124" s="2" t="s">
        <v>174</v>
      </c>
      <c r="I124" s="2">
        <f t="shared" si="3"/>
        <v>20.292</v>
      </c>
      <c r="J124" s="3">
        <v>77.04</v>
      </c>
      <c r="K124" s="2">
        <f t="shared" si="4"/>
        <v>46.224</v>
      </c>
      <c r="L124" s="2">
        <f t="shared" si="5"/>
        <v>66.516</v>
      </c>
      <c r="M124" s="18">
        <f>SUMPRODUCT(($G$3:$G$423=G124)*($L$3:$L$423&gt;L124))+1</f>
        <v>2</v>
      </c>
      <c r="N124" s="2" t="s">
        <v>23</v>
      </c>
      <c r="O124" s="2" t="s">
        <v>24</v>
      </c>
    </row>
    <row r="125" customHeight="1" spans="1:15">
      <c r="A125" s="2" t="s">
        <v>512</v>
      </c>
      <c r="B125" s="8" t="s">
        <v>17</v>
      </c>
      <c r="C125" s="8" t="s">
        <v>505</v>
      </c>
      <c r="D125" s="8">
        <v>2</v>
      </c>
      <c r="E125" s="2" t="s">
        <v>513</v>
      </c>
      <c r="F125" s="2" t="s">
        <v>514</v>
      </c>
      <c r="G125" s="2" t="s">
        <v>508</v>
      </c>
      <c r="H125" s="2" t="s">
        <v>515</v>
      </c>
      <c r="I125" s="2">
        <f t="shared" si="3"/>
        <v>19.072</v>
      </c>
      <c r="J125" s="3">
        <v>78.6</v>
      </c>
      <c r="K125" s="2">
        <f t="shared" si="4"/>
        <v>47.16</v>
      </c>
      <c r="L125" s="2">
        <f t="shared" si="5"/>
        <v>66.232</v>
      </c>
      <c r="M125" s="18">
        <f>SUMPRODUCT(($G$3:$G$423=G125)*($L$3:$L$423&gt;L125))+1</f>
        <v>3</v>
      </c>
      <c r="O125" s="2"/>
    </row>
    <row r="126" customHeight="1" spans="1:15">
      <c r="A126" s="2" t="s">
        <v>516</v>
      </c>
      <c r="B126" s="8" t="s">
        <v>17</v>
      </c>
      <c r="C126" s="8" t="s">
        <v>505</v>
      </c>
      <c r="D126" s="8">
        <v>2</v>
      </c>
      <c r="E126" s="2" t="s">
        <v>517</v>
      </c>
      <c r="F126" s="2" t="s">
        <v>518</v>
      </c>
      <c r="G126" s="2" t="s">
        <v>508</v>
      </c>
      <c r="H126" s="2" t="s">
        <v>519</v>
      </c>
      <c r="I126" s="2">
        <f t="shared" si="3"/>
        <v>18.26</v>
      </c>
      <c r="J126" s="3">
        <v>69.48</v>
      </c>
      <c r="K126" s="2">
        <f t="shared" si="4"/>
        <v>41.688</v>
      </c>
      <c r="L126" s="2">
        <f t="shared" si="5"/>
        <v>59.948</v>
      </c>
      <c r="M126" s="18">
        <f>SUMPRODUCT(($G$3:$G$423=G126)*($L$3:$L$423&gt;L126))+1</f>
        <v>4</v>
      </c>
      <c r="O126" s="2"/>
    </row>
    <row r="127" customHeight="1" spans="1:15">
      <c r="A127" s="2" t="s">
        <v>520</v>
      </c>
      <c r="B127" s="8" t="s">
        <v>17</v>
      </c>
      <c r="C127" s="8" t="s">
        <v>505</v>
      </c>
      <c r="D127" s="8">
        <v>2</v>
      </c>
      <c r="E127" s="2" t="s">
        <v>521</v>
      </c>
      <c r="F127" s="2" t="s">
        <v>522</v>
      </c>
      <c r="G127" s="2" t="s">
        <v>508</v>
      </c>
      <c r="H127" s="2" t="s">
        <v>523</v>
      </c>
      <c r="I127" s="2">
        <f t="shared" si="3"/>
        <v>18.268</v>
      </c>
      <c r="J127" s="3">
        <v>63.7</v>
      </c>
      <c r="K127" s="2">
        <f t="shared" si="4"/>
        <v>38.22</v>
      </c>
      <c r="L127" s="2">
        <f t="shared" si="5"/>
        <v>56.488</v>
      </c>
      <c r="M127" s="18">
        <f>SUMPRODUCT(($G$3:$G$423=G127)*($L$3:$L$423&gt;L127))+1</f>
        <v>5</v>
      </c>
      <c r="O127" s="2"/>
    </row>
    <row r="128" customHeight="1" spans="1:15">
      <c r="A128" s="2" t="s">
        <v>524</v>
      </c>
      <c r="B128" s="10" t="s">
        <v>17</v>
      </c>
      <c r="C128" s="10" t="s">
        <v>505</v>
      </c>
      <c r="D128" s="10">
        <v>2</v>
      </c>
      <c r="E128" s="2" t="s">
        <v>525</v>
      </c>
      <c r="F128" s="2" t="s">
        <v>526</v>
      </c>
      <c r="G128" s="2" t="s">
        <v>508</v>
      </c>
      <c r="H128" s="2" t="s">
        <v>527</v>
      </c>
      <c r="I128" s="2">
        <f t="shared" si="3"/>
        <v>20.248</v>
      </c>
      <c r="J128" s="3">
        <v>0</v>
      </c>
      <c r="K128" s="2">
        <f t="shared" si="4"/>
        <v>0</v>
      </c>
      <c r="L128" s="2">
        <f t="shared" si="5"/>
        <v>20.248</v>
      </c>
      <c r="M128" s="18">
        <f>SUMPRODUCT(($G$3:$G$423=G128)*($L$3:$L$423&gt;L128))+1</f>
        <v>6</v>
      </c>
      <c r="N128" s="2" t="s">
        <v>97</v>
      </c>
      <c r="O128" s="2"/>
    </row>
    <row r="129" customHeight="1" spans="1:15">
      <c r="A129" s="2" t="s">
        <v>528</v>
      </c>
      <c r="B129" s="7" t="s">
        <v>17</v>
      </c>
      <c r="C129" s="7" t="s">
        <v>505</v>
      </c>
      <c r="D129" s="7">
        <v>1</v>
      </c>
      <c r="E129" s="2" t="s">
        <v>529</v>
      </c>
      <c r="F129" s="2" t="s">
        <v>530</v>
      </c>
      <c r="G129" s="2" t="s">
        <v>531</v>
      </c>
      <c r="H129" s="2" t="s">
        <v>134</v>
      </c>
      <c r="I129" s="2">
        <f t="shared" si="3"/>
        <v>22.172</v>
      </c>
      <c r="J129" s="3">
        <v>88.14</v>
      </c>
      <c r="K129" s="2">
        <f t="shared" si="4"/>
        <v>52.884</v>
      </c>
      <c r="L129" s="2">
        <f t="shared" si="5"/>
        <v>75.056</v>
      </c>
      <c r="M129" s="18">
        <f>SUMPRODUCT(($G$3:$G$423=G129)*($L$3:$L$423&gt;L129))+1</f>
        <v>1</v>
      </c>
      <c r="N129" s="2" t="s">
        <v>23</v>
      </c>
      <c r="O129" s="2" t="s">
        <v>24</v>
      </c>
    </row>
    <row r="130" customHeight="1" spans="1:15">
      <c r="A130" s="2" t="s">
        <v>532</v>
      </c>
      <c r="B130" s="8" t="s">
        <v>17</v>
      </c>
      <c r="C130" s="8" t="s">
        <v>505</v>
      </c>
      <c r="D130" s="8">
        <v>1</v>
      </c>
      <c r="E130" s="2" t="s">
        <v>533</v>
      </c>
      <c r="F130" s="2" t="s">
        <v>534</v>
      </c>
      <c r="G130" s="2" t="s">
        <v>531</v>
      </c>
      <c r="H130" s="2" t="s">
        <v>535</v>
      </c>
      <c r="I130" s="2">
        <f t="shared" si="3"/>
        <v>18.52</v>
      </c>
      <c r="J130" s="3">
        <v>82.76</v>
      </c>
      <c r="K130" s="2">
        <f t="shared" si="4"/>
        <v>49.656</v>
      </c>
      <c r="L130" s="2">
        <f t="shared" si="5"/>
        <v>68.176</v>
      </c>
      <c r="M130" s="18">
        <f>SUMPRODUCT(($G$3:$G$423=G130)*($L$3:$L$423&gt;L130))+1</f>
        <v>2</v>
      </c>
      <c r="O130" s="2"/>
    </row>
    <row r="131" customHeight="1" spans="1:15">
      <c r="A131" s="2" t="s">
        <v>536</v>
      </c>
      <c r="B131" s="10" t="s">
        <v>17</v>
      </c>
      <c r="C131" s="10" t="s">
        <v>505</v>
      </c>
      <c r="D131" s="10">
        <v>1</v>
      </c>
      <c r="E131" s="2" t="s">
        <v>537</v>
      </c>
      <c r="F131" s="2" t="s">
        <v>538</v>
      </c>
      <c r="G131" s="2" t="s">
        <v>531</v>
      </c>
      <c r="H131" s="2" t="s">
        <v>539</v>
      </c>
      <c r="I131" s="2">
        <f t="shared" ref="I131:I167" si="6">H131*0.4</f>
        <v>18.092</v>
      </c>
      <c r="J131" s="3">
        <v>82.18</v>
      </c>
      <c r="K131" s="2">
        <f t="shared" ref="K131:K167" si="7">J131*0.6</f>
        <v>49.308</v>
      </c>
      <c r="L131" s="2">
        <f t="shared" ref="L131:L137" si="8">K131+I131</f>
        <v>67.4</v>
      </c>
      <c r="M131" s="18">
        <f>SUMPRODUCT(($G$3:$G$423=G131)*($L$3:$L$423&gt;L131))+1</f>
        <v>3</v>
      </c>
      <c r="O131" s="2"/>
    </row>
    <row r="132" customHeight="1" spans="1:15">
      <c r="A132" s="2" t="s">
        <v>540</v>
      </c>
      <c r="B132" s="7" t="s">
        <v>17</v>
      </c>
      <c r="C132" s="7" t="s">
        <v>505</v>
      </c>
      <c r="D132" s="7">
        <v>1</v>
      </c>
      <c r="E132" s="2" t="s">
        <v>541</v>
      </c>
      <c r="F132" s="2" t="s">
        <v>542</v>
      </c>
      <c r="G132" s="2" t="s">
        <v>543</v>
      </c>
      <c r="H132" s="2" t="s">
        <v>544</v>
      </c>
      <c r="I132" s="2">
        <f t="shared" si="6"/>
        <v>25.092</v>
      </c>
      <c r="J132" s="3">
        <v>87.3</v>
      </c>
      <c r="K132" s="2">
        <f t="shared" si="7"/>
        <v>52.38</v>
      </c>
      <c r="L132" s="2">
        <f t="shared" si="8"/>
        <v>77.472</v>
      </c>
      <c r="M132" s="18">
        <f>SUMPRODUCT(($G$3:$G$423=G132)*($L$3:$L$423&gt;L132))+1</f>
        <v>1</v>
      </c>
      <c r="N132" s="2" t="s">
        <v>23</v>
      </c>
      <c r="O132" s="2" t="s">
        <v>24</v>
      </c>
    </row>
    <row r="133" customHeight="1" spans="1:15">
      <c r="A133" s="2" t="s">
        <v>545</v>
      </c>
      <c r="B133" s="8" t="s">
        <v>17</v>
      </c>
      <c r="C133" s="8" t="s">
        <v>505</v>
      </c>
      <c r="D133" s="8">
        <v>1</v>
      </c>
      <c r="E133" s="2" t="s">
        <v>546</v>
      </c>
      <c r="F133" s="2" t="s">
        <v>547</v>
      </c>
      <c r="G133" s="2" t="s">
        <v>543</v>
      </c>
      <c r="H133" s="2" t="s">
        <v>548</v>
      </c>
      <c r="I133" s="2">
        <f t="shared" si="6"/>
        <v>24.132</v>
      </c>
      <c r="J133" s="3">
        <v>84</v>
      </c>
      <c r="K133" s="2">
        <f t="shared" si="7"/>
        <v>50.4</v>
      </c>
      <c r="L133" s="2">
        <f t="shared" si="8"/>
        <v>74.532</v>
      </c>
      <c r="M133" s="18">
        <f>SUMPRODUCT(($G$3:$G$423=G133)*($L$3:$L$423&gt;L133))+1</f>
        <v>2</v>
      </c>
      <c r="O133" s="2"/>
    </row>
    <row r="134" customHeight="1" spans="1:15">
      <c r="A134" s="2" t="s">
        <v>549</v>
      </c>
      <c r="B134" s="10" t="s">
        <v>17</v>
      </c>
      <c r="C134" s="10" t="s">
        <v>505</v>
      </c>
      <c r="D134" s="10">
        <v>1</v>
      </c>
      <c r="E134" s="2" t="s">
        <v>550</v>
      </c>
      <c r="F134" s="2" t="s">
        <v>551</v>
      </c>
      <c r="G134" s="2" t="s">
        <v>543</v>
      </c>
      <c r="H134" s="2" t="s">
        <v>552</v>
      </c>
      <c r="I134" s="2">
        <f t="shared" si="6"/>
        <v>20.812</v>
      </c>
      <c r="J134" s="3">
        <v>79.1</v>
      </c>
      <c r="K134" s="2">
        <f t="shared" si="7"/>
        <v>47.46</v>
      </c>
      <c r="L134" s="2">
        <f t="shared" si="8"/>
        <v>68.272</v>
      </c>
      <c r="M134" s="18">
        <f>SUMPRODUCT(($G$3:$G$423=G134)*($L$3:$L$423&gt;L134))+1</f>
        <v>3</v>
      </c>
      <c r="O134" s="2"/>
    </row>
    <row r="135" customHeight="1" spans="1:15">
      <c r="A135" s="2" t="s">
        <v>553</v>
      </c>
      <c r="B135" s="7" t="s">
        <v>17</v>
      </c>
      <c r="C135" s="7" t="s">
        <v>554</v>
      </c>
      <c r="D135" s="7">
        <v>1</v>
      </c>
      <c r="E135" s="2" t="s">
        <v>555</v>
      </c>
      <c r="F135" s="2" t="s">
        <v>556</v>
      </c>
      <c r="G135" s="2" t="s">
        <v>557</v>
      </c>
      <c r="H135" s="2" t="s">
        <v>558</v>
      </c>
      <c r="I135" s="2">
        <f t="shared" si="6"/>
        <v>19.52</v>
      </c>
      <c r="J135" s="3">
        <v>83</v>
      </c>
      <c r="K135" s="2">
        <f t="shared" si="7"/>
        <v>49.8</v>
      </c>
      <c r="L135" s="2">
        <f t="shared" si="8"/>
        <v>69.32</v>
      </c>
      <c r="M135" s="18">
        <f>SUMPRODUCT(($G$3:$G$423=G135)*($L$3:$L$423&gt;L135))+1</f>
        <v>1</v>
      </c>
      <c r="N135" s="2" t="s">
        <v>23</v>
      </c>
      <c r="O135" s="2" t="s">
        <v>24</v>
      </c>
    </row>
    <row r="136" customHeight="1" spans="1:15">
      <c r="A136" s="2" t="s">
        <v>559</v>
      </c>
      <c r="B136" s="8" t="s">
        <v>17</v>
      </c>
      <c r="C136" s="8" t="s">
        <v>554</v>
      </c>
      <c r="D136" s="8">
        <v>1</v>
      </c>
      <c r="E136" s="2" t="s">
        <v>560</v>
      </c>
      <c r="F136" s="2" t="s">
        <v>561</v>
      </c>
      <c r="G136" s="2" t="s">
        <v>557</v>
      </c>
      <c r="H136" s="2" t="s">
        <v>562</v>
      </c>
      <c r="I136" s="2">
        <f t="shared" si="6"/>
        <v>18.58</v>
      </c>
      <c r="J136" s="3">
        <v>82.76</v>
      </c>
      <c r="K136" s="2">
        <f t="shared" si="7"/>
        <v>49.656</v>
      </c>
      <c r="L136" s="2">
        <f t="shared" si="8"/>
        <v>68.236</v>
      </c>
      <c r="M136" s="18">
        <f>SUMPRODUCT(($G$3:$G$423=G136)*($L$3:$L$423&gt;L136))+1</f>
        <v>2</v>
      </c>
      <c r="O136" s="2"/>
    </row>
    <row r="137" customHeight="1" spans="1:15">
      <c r="A137" s="2" t="s">
        <v>563</v>
      </c>
      <c r="B137" s="10" t="s">
        <v>17</v>
      </c>
      <c r="C137" s="10" t="s">
        <v>554</v>
      </c>
      <c r="D137" s="10">
        <v>1</v>
      </c>
      <c r="E137" s="2" t="s">
        <v>564</v>
      </c>
      <c r="F137" s="2" t="s">
        <v>565</v>
      </c>
      <c r="G137" s="2" t="s">
        <v>557</v>
      </c>
      <c r="H137" s="2" t="s">
        <v>566</v>
      </c>
      <c r="I137" s="2">
        <f t="shared" si="6"/>
        <v>21.26</v>
      </c>
      <c r="J137" s="3">
        <v>76.5</v>
      </c>
      <c r="K137" s="2">
        <f t="shared" si="7"/>
        <v>45.9</v>
      </c>
      <c r="L137" s="2">
        <f t="shared" si="8"/>
        <v>67.16</v>
      </c>
      <c r="M137" s="18">
        <f>SUMPRODUCT(($G$3:$G$423=G137)*($L$3:$L$423&gt;L137))+1</f>
        <v>3</v>
      </c>
      <c r="O137" s="2"/>
    </row>
    <row r="138" customHeight="1" spans="1:15">
      <c r="A138" s="2" t="s">
        <v>567</v>
      </c>
      <c r="B138" s="7" t="s">
        <v>17</v>
      </c>
      <c r="C138" s="7" t="s">
        <v>554</v>
      </c>
      <c r="D138" s="7">
        <v>1</v>
      </c>
      <c r="E138" s="2" t="s">
        <v>568</v>
      </c>
      <c r="F138" s="2" t="s">
        <v>569</v>
      </c>
      <c r="G138" s="2" t="s">
        <v>570</v>
      </c>
      <c r="H138" s="2" t="s">
        <v>235</v>
      </c>
      <c r="I138" s="2">
        <f t="shared" si="6"/>
        <v>23.08</v>
      </c>
      <c r="J138" s="3">
        <v>79.92</v>
      </c>
      <c r="K138" s="2">
        <f t="shared" si="7"/>
        <v>47.952</v>
      </c>
      <c r="L138" s="2">
        <f>I138+K138</f>
        <v>71.032</v>
      </c>
      <c r="M138" s="18">
        <f>SUMPRODUCT(($G$3:$G$423=G138)*($L$3:$L$423&gt;L138))+1</f>
        <v>1</v>
      </c>
      <c r="N138" s="2" t="s">
        <v>23</v>
      </c>
      <c r="O138" s="2" t="s">
        <v>24</v>
      </c>
    </row>
    <row r="139" customHeight="1" spans="1:15">
      <c r="A139" s="2" t="s">
        <v>571</v>
      </c>
      <c r="B139" s="8" t="s">
        <v>17</v>
      </c>
      <c r="C139" s="8" t="s">
        <v>554</v>
      </c>
      <c r="D139" s="8">
        <v>1</v>
      </c>
      <c r="E139" s="2" t="s">
        <v>572</v>
      </c>
      <c r="F139" s="2" t="s">
        <v>573</v>
      </c>
      <c r="G139" s="2" t="s">
        <v>570</v>
      </c>
      <c r="H139" s="2" t="s">
        <v>110</v>
      </c>
      <c r="I139" s="2">
        <f t="shared" si="6"/>
        <v>21.628</v>
      </c>
      <c r="J139" s="3">
        <v>74.94</v>
      </c>
      <c r="K139" s="2">
        <f t="shared" si="7"/>
        <v>44.964</v>
      </c>
      <c r="L139" s="2">
        <f t="shared" ref="L139:L167" si="9">K139+I139</f>
        <v>66.592</v>
      </c>
      <c r="M139" s="18">
        <f>SUMPRODUCT(($G$3:$G$423=G139)*($L$3:$L$423&gt;L139))+1</f>
        <v>2</v>
      </c>
      <c r="O139" s="2"/>
    </row>
    <row r="140" customHeight="1" spans="1:15">
      <c r="A140" s="2" t="s">
        <v>574</v>
      </c>
      <c r="B140" s="10" t="s">
        <v>17</v>
      </c>
      <c r="C140" s="10" t="s">
        <v>554</v>
      </c>
      <c r="D140" s="10">
        <v>1</v>
      </c>
      <c r="E140" s="9" t="s">
        <v>575</v>
      </c>
      <c r="F140" s="9" t="s">
        <v>576</v>
      </c>
      <c r="G140" s="2" t="s">
        <v>570</v>
      </c>
      <c r="H140" s="2" t="s">
        <v>577</v>
      </c>
      <c r="I140" s="2">
        <f t="shared" si="6"/>
        <v>18.68</v>
      </c>
      <c r="J140" s="3">
        <v>79.2</v>
      </c>
      <c r="K140" s="2">
        <f t="shared" si="7"/>
        <v>47.52</v>
      </c>
      <c r="L140" s="2">
        <f t="shared" si="9"/>
        <v>66.2</v>
      </c>
      <c r="M140" s="18">
        <f>SUMPRODUCT(($G$3:$G$423=G140)*($L$3:$L$423&gt;L140))+1</f>
        <v>3</v>
      </c>
      <c r="O140" s="2"/>
    </row>
    <row r="141" customHeight="1" spans="1:15">
      <c r="A141" s="2" t="s">
        <v>578</v>
      </c>
      <c r="B141" s="7" t="s">
        <v>17</v>
      </c>
      <c r="C141" s="7" t="s">
        <v>579</v>
      </c>
      <c r="D141" s="7">
        <v>2</v>
      </c>
      <c r="E141" s="2" t="s">
        <v>580</v>
      </c>
      <c r="F141" s="2" t="s">
        <v>581</v>
      </c>
      <c r="G141" s="2" t="s">
        <v>582</v>
      </c>
      <c r="H141" s="2" t="s">
        <v>583</v>
      </c>
      <c r="I141" s="2">
        <f t="shared" si="6"/>
        <v>22.56</v>
      </c>
      <c r="J141" s="3">
        <v>83.72</v>
      </c>
      <c r="K141" s="2">
        <f t="shared" si="7"/>
        <v>50.232</v>
      </c>
      <c r="L141" s="2">
        <f t="shared" si="9"/>
        <v>72.792</v>
      </c>
      <c r="M141" s="18">
        <f>SUMPRODUCT(($G$3:$G$423=G141)*($L$3:$L$423&gt;L141))+1</f>
        <v>1</v>
      </c>
      <c r="N141" s="2" t="s">
        <v>23</v>
      </c>
      <c r="O141" s="2" t="s">
        <v>24</v>
      </c>
    </row>
    <row r="142" customHeight="1" spans="1:15">
      <c r="A142" s="2" t="s">
        <v>584</v>
      </c>
      <c r="B142" s="8" t="s">
        <v>17</v>
      </c>
      <c r="C142" s="8" t="s">
        <v>579</v>
      </c>
      <c r="D142" s="8">
        <v>2</v>
      </c>
      <c r="E142" s="2" t="s">
        <v>585</v>
      </c>
      <c r="F142" s="2" t="s">
        <v>586</v>
      </c>
      <c r="G142" s="2" t="s">
        <v>582</v>
      </c>
      <c r="H142" s="2" t="s">
        <v>587</v>
      </c>
      <c r="I142" s="2">
        <f t="shared" si="6"/>
        <v>22.16</v>
      </c>
      <c r="J142" s="3">
        <v>79.2</v>
      </c>
      <c r="K142" s="2">
        <f t="shared" si="7"/>
        <v>47.52</v>
      </c>
      <c r="L142" s="2">
        <f t="shared" si="9"/>
        <v>69.68</v>
      </c>
      <c r="M142" s="18">
        <f>SUMPRODUCT(($G$3:$G$423=G142)*($L$3:$L$423&gt;L142))+1</f>
        <v>2</v>
      </c>
      <c r="N142" s="2" t="s">
        <v>23</v>
      </c>
      <c r="O142" s="2" t="s">
        <v>24</v>
      </c>
    </row>
    <row r="143" customHeight="1" spans="1:15">
      <c r="A143" s="2" t="s">
        <v>588</v>
      </c>
      <c r="B143" s="8" t="s">
        <v>17</v>
      </c>
      <c r="C143" s="8" t="s">
        <v>579</v>
      </c>
      <c r="D143" s="8">
        <v>2</v>
      </c>
      <c r="E143" s="2" t="s">
        <v>589</v>
      </c>
      <c r="F143" s="2" t="s">
        <v>590</v>
      </c>
      <c r="G143" s="2" t="s">
        <v>582</v>
      </c>
      <c r="H143" s="2" t="s">
        <v>591</v>
      </c>
      <c r="I143" s="2">
        <f t="shared" si="6"/>
        <v>20.228</v>
      </c>
      <c r="J143" s="3">
        <v>81.78</v>
      </c>
      <c r="K143" s="2">
        <f t="shared" si="7"/>
        <v>49.068</v>
      </c>
      <c r="L143" s="2">
        <f t="shared" si="9"/>
        <v>69.296</v>
      </c>
      <c r="M143" s="18">
        <f>SUMPRODUCT(($G$3:$G$423=G143)*($L$3:$L$423&gt;L143))+1</f>
        <v>3</v>
      </c>
      <c r="O143" s="2"/>
    </row>
    <row r="144" customHeight="1" spans="1:15">
      <c r="A144" s="2" t="s">
        <v>592</v>
      </c>
      <c r="B144" s="8" t="s">
        <v>17</v>
      </c>
      <c r="C144" s="8" t="s">
        <v>579</v>
      </c>
      <c r="D144" s="8">
        <v>2</v>
      </c>
      <c r="E144" s="2" t="s">
        <v>593</v>
      </c>
      <c r="F144" s="2" t="s">
        <v>594</v>
      </c>
      <c r="G144" s="2" t="s">
        <v>582</v>
      </c>
      <c r="H144" s="2" t="s">
        <v>595</v>
      </c>
      <c r="I144" s="2">
        <f t="shared" si="6"/>
        <v>20.412</v>
      </c>
      <c r="J144" s="3">
        <v>79.74</v>
      </c>
      <c r="K144" s="2">
        <f t="shared" si="7"/>
        <v>47.844</v>
      </c>
      <c r="L144" s="2">
        <f t="shared" si="9"/>
        <v>68.256</v>
      </c>
      <c r="M144" s="18">
        <f>SUMPRODUCT(($G$3:$G$423=G144)*($L$3:$L$423&gt;L144))+1</f>
        <v>4</v>
      </c>
      <c r="O144" s="2"/>
    </row>
    <row r="145" customHeight="1" spans="1:15">
      <c r="A145" s="2" t="s">
        <v>596</v>
      </c>
      <c r="B145" s="8" t="s">
        <v>17</v>
      </c>
      <c r="C145" s="8" t="s">
        <v>579</v>
      </c>
      <c r="D145" s="8">
        <v>2</v>
      </c>
      <c r="E145" s="2" t="s">
        <v>597</v>
      </c>
      <c r="F145" s="2" t="s">
        <v>598</v>
      </c>
      <c r="G145" s="2" t="s">
        <v>582</v>
      </c>
      <c r="H145" s="2" t="s">
        <v>599</v>
      </c>
      <c r="I145" s="2">
        <f t="shared" si="6"/>
        <v>20.628</v>
      </c>
      <c r="J145" s="3">
        <v>72.78</v>
      </c>
      <c r="K145" s="2">
        <f t="shared" si="7"/>
        <v>43.668</v>
      </c>
      <c r="L145" s="2">
        <f t="shared" si="9"/>
        <v>64.296</v>
      </c>
      <c r="M145" s="18">
        <f>SUMPRODUCT(($G$3:$G$423=G145)*($L$3:$L$423&gt;L145))+1</f>
        <v>5</v>
      </c>
      <c r="O145" s="2"/>
    </row>
    <row r="146" customHeight="1" spans="1:15">
      <c r="A146" s="2" t="s">
        <v>600</v>
      </c>
      <c r="B146" s="10" t="s">
        <v>17</v>
      </c>
      <c r="C146" s="10" t="s">
        <v>579</v>
      </c>
      <c r="D146" s="10">
        <v>2</v>
      </c>
      <c r="E146" s="2" t="s">
        <v>601</v>
      </c>
      <c r="F146" s="2" t="s">
        <v>602</v>
      </c>
      <c r="G146" s="2" t="s">
        <v>582</v>
      </c>
      <c r="H146" s="2" t="s">
        <v>603</v>
      </c>
      <c r="I146" s="2">
        <f t="shared" si="6"/>
        <v>17.852</v>
      </c>
      <c r="J146" s="3">
        <v>0</v>
      </c>
      <c r="K146" s="2">
        <f t="shared" si="7"/>
        <v>0</v>
      </c>
      <c r="L146" s="2">
        <f t="shared" si="9"/>
        <v>17.852</v>
      </c>
      <c r="M146" s="18">
        <f>SUMPRODUCT(($G$3:$G$423=G146)*($L$3:$L$423&gt;L146))+1</f>
        <v>6</v>
      </c>
      <c r="N146" s="2" t="s">
        <v>97</v>
      </c>
      <c r="O146" s="2"/>
    </row>
    <row r="147" customHeight="1" spans="1:15">
      <c r="A147" s="2" t="s">
        <v>604</v>
      </c>
      <c r="B147" s="7" t="s">
        <v>17</v>
      </c>
      <c r="C147" s="7" t="s">
        <v>579</v>
      </c>
      <c r="D147" s="7">
        <v>1</v>
      </c>
      <c r="E147" s="2" t="s">
        <v>605</v>
      </c>
      <c r="F147" s="2" t="s">
        <v>606</v>
      </c>
      <c r="G147" s="2" t="s">
        <v>607</v>
      </c>
      <c r="H147" s="2" t="s">
        <v>608</v>
      </c>
      <c r="I147" s="2">
        <f t="shared" si="6"/>
        <v>17.668</v>
      </c>
      <c r="J147" s="3">
        <v>82.12</v>
      </c>
      <c r="K147" s="2">
        <f t="shared" si="7"/>
        <v>49.272</v>
      </c>
      <c r="L147" s="2">
        <f t="shared" si="9"/>
        <v>66.94</v>
      </c>
      <c r="M147" s="18">
        <f>SUMPRODUCT(($G$3:$G$423=G147)*($L$3:$L$423&gt;L147))+1</f>
        <v>1</v>
      </c>
      <c r="N147" s="2" t="s">
        <v>23</v>
      </c>
      <c r="O147" s="2" t="s">
        <v>24</v>
      </c>
    </row>
    <row r="148" customHeight="1" spans="1:15">
      <c r="A148" s="2" t="s">
        <v>609</v>
      </c>
      <c r="B148" s="8" t="s">
        <v>17</v>
      </c>
      <c r="C148" s="8" t="s">
        <v>579</v>
      </c>
      <c r="D148" s="8">
        <v>1</v>
      </c>
      <c r="E148" s="2" t="s">
        <v>610</v>
      </c>
      <c r="F148" s="2" t="s">
        <v>611</v>
      </c>
      <c r="G148" s="2" t="s">
        <v>607</v>
      </c>
      <c r="H148" s="2" t="s">
        <v>612</v>
      </c>
      <c r="I148" s="2">
        <f t="shared" si="6"/>
        <v>17.44</v>
      </c>
      <c r="J148" s="3">
        <v>81.48</v>
      </c>
      <c r="K148" s="2">
        <f t="shared" si="7"/>
        <v>48.888</v>
      </c>
      <c r="L148" s="2">
        <f t="shared" si="9"/>
        <v>66.328</v>
      </c>
      <c r="M148" s="18">
        <f>SUMPRODUCT(($G$3:$G$423=G148)*($L$3:$L$423&gt;L148))+1</f>
        <v>2</v>
      </c>
      <c r="O148" s="2"/>
    </row>
    <row r="149" customHeight="1" spans="1:15">
      <c r="A149" s="2" t="s">
        <v>613</v>
      </c>
      <c r="B149" s="10" t="s">
        <v>17</v>
      </c>
      <c r="C149" s="10" t="s">
        <v>579</v>
      </c>
      <c r="D149" s="10">
        <v>1</v>
      </c>
      <c r="E149" s="2" t="s">
        <v>614</v>
      </c>
      <c r="F149" s="2" t="s">
        <v>615</v>
      </c>
      <c r="G149" s="2" t="s">
        <v>607</v>
      </c>
      <c r="H149" s="2" t="s">
        <v>286</v>
      </c>
      <c r="I149" s="2">
        <f t="shared" si="6"/>
        <v>16.932</v>
      </c>
      <c r="J149" s="3">
        <v>81.08</v>
      </c>
      <c r="K149" s="2">
        <f t="shared" si="7"/>
        <v>48.648</v>
      </c>
      <c r="L149" s="2">
        <f t="shared" si="9"/>
        <v>65.58</v>
      </c>
      <c r="M149" s="18">
        <f>SUMPRODUCT(($G$3:$G$423=G149)*($L$3:$L$423&gt;L149))+1</f>
        <v>3</v>
      </c>
      <c r="O149" s="2"/>
    </row>
    <row r="150" customHeight="1" spans="1:15">
      <c r="A150" s="2" t="s">
        <v>616</v>
      </c>
      <c r="B150" s="7" t="s">
        <v>17</v>
      </c>
      <c r="C150" s="7" t="s">
        <v>617</v>
      </c>
      <c r="D150" s="7">
        <v>1</v>
      </c>
      <c r="E150" s="2" t="s">
        <v>618</v>
      </c>
      <c r="F150" s="2" t="s">
        <v>619</v>
      </c>
      <c r="G150" s="2" t="s">
        <v>620</v>
      </c>
      <c r="H150" s="2" t="s">
        <v>621</v>
      </c>
      <c r="I150" s="2">
        <f t="shared" si="6"/>
        <v>22.44</v>
      </c>
      <c r="J150" s="3">
        <v>83.8</v>
      </c>
      <c r="K150" s="2">
        <f t="shared" si="7"/>
        <v>50.28</v>
      </c>
      <c r="L150" s="2">
        <f t="shared" si="9"/>
        <v>72.72</v>
      </c>
      <c r="M150" s="18">
        <f>SUMPRODUCT(($G$3:$G$423=G150)*($L$3:$L$423&gt;L150))+1</f>
        <v>1</v>
      </c>
      <c r="N150" s="2" t="s">
        <v>23</v>
      </c>
      <c r="O150" s="2" t="s">
        <v>24</v>
      </c>
    </row>
    <row r="151" customHeight="1" spans="1:15">
      <c r="A151" s="2" t="s">
        <v>622</v>
      </c>
      <c r="B151" s="8" t="s">
        <v>17</v>
      </c>
      <c r="C151" s="8" t="s">
        <v>617</v>
      </c>
      <c r="D151" s="8">
        <v>1</v>
      </c>
      <c r="E151" s="2" t="s">
        <v>623</v>
      </c>
      <c r="F151" s="2" t="s">
        <v>624</v>
      </c>
      <c r="G151" s="2" t="s">
        <v>620</v>
      </c>
      <c r="H151" s="2" t="s">
        <v>625</v>
      </c>
      <c r="I151" s="2">
        <f t="shared" si="6"/>
        <v>20.452</v>
      </c>
      <c r="J151" s="3">
        <v>85.22</v>
      </c>
      <c r="K151" s="2">
        <f t="shared" si="7"/>
        <v>51.132</v>
      </c>
      <c r="L151" s="2">
        <f t="shared" si="9"/>
        <v>71.584</v>
      </c>
      <c r="M151" s="18">
        <f>SUMPRODUCT(($G$3:$G$423=G151)*($L$3:$L$423&gt;L151))+1</f>
        <v>2</v>
      </c>
      <c r="O151" s="2"/>
    </row>
    <row r="152" customHeight="1" spans="1:15">
      <c r="A152" s="2" t="s">
        <v>626</v>
      </c>
      <c r="B152" s="10" t="s">
        <v>17</v>
      </c>
      <c r="C152" s="10" t="s">
        <v>617</v>
      </c>
      <c r="D152" s="10">
        <v>1</v>
      </c>
      <c r="E152" s="2" t="s">
        <v>627</v>
      </c>
      <c r="F152" s="2" t="s">
        <v>628</v>
      </c>
      <c r="G152" s="2" t="s">
        <v>620</v>
      </c>
      <c r="H152" s="2" t="s">
        <v>629</v>
      </c>
      <c r="I152" s="2">
        <f t="shared" si="6"/>
        <v>18.252</v>
      </c>
      <c r="J152" s="3">
        <v>84.32</v>
      </c>
      <c r="K152" s="2">
        <f t="shared" si="7"/>
        <v>50.592</v>
      </c>
      <c r="L152" s="2">
        <f t="shared" si="9"/>
        <v>68.844</v>
      </c>
      <c r="M152" s="18">
        <f>SUMPRODUCT(($G$3:$G$423=G152)*($L$3:$L$423&gt;L152))+1</f>
        <v>3</v>
      </c>
      <c r="O152" s="2"/>
    </row>
    <row r="153" customHeight="1" spans="1:15">
      <c r="A153" s="2" t="s">
        <v>630</v>
      </c>
      <c r="B153" s="7" t="s">
        <v>17</v>
      </c>
      <c r="C153" s="7" t="s">
        <v>631</v>
      </c>
      <c r="D153" s="7">
        <v>1</v>
      </c>
      <c r="E153" s="2" t="s">
        <v>632</v>
      </c>
      <c r="F153" s="2" t="s">
        <v>633</v>
      </c>
      <c r="G153" s="2" t="s">
        <v>634</v>
      </c>
      <c r="H153" s="2" t="s">
        <v>138</v>
      </c>
      <c r="I153" s="2">
        <f t="shared" si="6"/>
        <v>20.04</v>
      </c>
      <c r="J153" s="3">
        <v>73.94</v>
      </c>
      <c r="K153" s="2">
        <f t="shared" si="7"/>
        <v>44.364</v>
      </c>
      <c r="L153" s="2">
        <f t="shared" si="9"/>
        <v>64.404</v>
      </c>
      <c r="M153" s="18">
        <f>SUMPRODUCT(($G$3:$G$423=G153)*($L$3:$L$423&gt;L153))+1</f>
        <v>1</v>
      </c>
      <c r="N153" s="2" t="s">
        <v>23</v>
      </c>
      <c r="O153" s="2" t="s">
        <v>24</v>
      </c>
    </row>
    <row r="154" customHeight="1" spans="1:15">
      <c r="A154" s="2" t="s">
        <v>635</v>
      </c>
      <c r="B154" s="8" t="s">
        <v>17</v>
      </c>
      <c r="C154" s="8" t="s">
        <v>631</v>
      </c>
      <c r="D154" s="8">
        <v>1</v>
      </c>
      <c r="E154" s="2" t="s">
        <v>636</v>
      </c>
      <c r="F154" s="2" t="s">
        <v>637</v>
      </c>
      <c r="G154" s="2" t="s">
        <v>634</v>
      </c>
      <c r="H154" s="2" t="s">
        <v>638</v>
      </c>
      <c r="I154" s="2">
        <f t="shared" si="6"/>
        <v>15.76</v>
      </c>
      <c r="J154" s="3">
        <v>73.76</v>
      </c>
      <c r="K154" s="2">
        <f t="shared" si="7"/>
        <v>44.256</v>
      </c>
      <c r="L154" s="2">
        <f t="shared" si="9"/>
        <v>60.016</v>
      </c>
      <c r="M154" s="18">
        <f>SUMPRODUCT(($G$3:$G$423=G154)*($L$3:$L$423&gt;L154))+1</f>
        <v>2</v>
      </c>
      <c r="O154" s="2"/>
    </row>
    <row r="155" customHeight="1" spans="1:15">
      <c r="A155" s="2" t="s">
        <v>639</v>
      </c>
      <c r="B155" s="10" t="s">
        <v>17</v>
      </c>
      <c r="C155" s="10" t="s">
        <v>631</v>
      </c>
      <c r="D155" s="10">
        <v>1</v>
      </c>
      <c r="E155" s="2" t="s">
        <v>640</v>
      </c>
      <c r="F155" s="2" t="s">
        <v>641</v>
      </c>
      <c r="G155" s="2" t="s">
        <v>634</v>
      </c>
      <c r="H155" s="2" t="s">
        <v>642</v>
      </c>
      <c r="I155" s="2">
        <f t="shared" si="6"/>
        <v>16.228</v>
      </c>
      <c r="J155" s="3">
        <v>62.04</v>
      </c>
      <c r="K155" s="2">
        <f t="shared" si="7"/>
        <v>37.224</v>
      </c>
      <c r="L155" s="2">
        <f t="shared" si="9"/>
        <v>53.452</v>
      </c>
      <c r="M155" s="18">
        <f>SUMPRODUCT(($G$3:$G$423=G155)*($L$3:$L$423&gt;L155))+1</f>
        <v>3</v>
      </c>
      <c r="O155" s="2"/>
    </row>
    <row r="156" customHeight="1" spans="1:15">
      <c r="A156" s="2" t="s">
        <v>643</v>
      </c>
      <c r="B156" s="7" t="s">
        <v>17</v>
      </c>
      <c r="C156" s="7" t="s">
        <v>644</v>
      </c>
      <c r="D156" s="7">
        <v>1</v>
      </c>
      <c r="E156" s="2" t="s">
        <v>645</v>
      </c>
      <c r="F156" s="2" t="s">
        <v>646</v>
      </c>
      <c r="G156" s="2" t="s">
        <v>647</v>
      </c>
      <c r="H156" s="2" t="s">
        <v>648</v>
      </c>
      <c r="I156" s="2">
        <f t="shared" si="6"/>
        <v>16.028</v>
      </c>
      <c r="J156" s="3">
        <v>81.5</v>
      </c>
      <c r="K156" s="2">
        <f t="shared" si="7"/>
        <v>48.9</v>
      </c>
      <c r="L156" s="2">
        <f t="shared" si="9"/>
        <v>64.928</v>
      </c>
      <c r="M156" s="18">
        <f>SUMPRODUCT(($G$3:$G$423=G156)*($L$3:$L$423&gt;L156))+1</f>
        <v>1</v>
      </c>
      <c r="N156" s="2" t="s">
        <v>23</v>
      </c>
      <c r="O156" s="2" t="s">
        <v>24</v>
      </c>
    </row>
    <row r="157" customHeight="1" spans="1:15">
      <c r="A157" s="2" t="s">
        <v>649</v>
      </c>
      <c r="B157" s="8" t="s">
        <v>17</v>
      </c>
      <c r="C157" s="8" t="s">
        <v>644</v>
      </c>
      <c r="D157" s="8">
        <v>1</v>
      </c>
      <c r="E157" s="2" t="s">
        <v>650</v>
      </c>
      <c r="F157" s="2" t="s">
        <v>651</v>
      </c>
      <c r="G157" s="2" t="s">
        <v>647</v>
      </c>
      <c r="H157" s="2" t="s">
        <v>475</v>
      </c>
      <c r="I157" s="2">
        <f t="shared" si="6"/>
        <v>17.868</v>
      </c>
      <c r="J157" s="3">
        <v>70.42</v>
      </c>
      <c r="K157" s="2">
        <f t="shared" si="7"/>
        <v>42.252</v>
      </c>
      <c r="L157" s="2">
        <f t="shared" si="9"/>
        <v>60.12</v>
      </c>
      <c r="M157" s="18">
        <f>SUMPRODUCT(($G$3:$G$423=G157)*($L$3:$L$423&gt;L157))+1</f>
        <v>2</v>
      </c>
      <c r="O157" s="2"/>
    </row>
    <row r="158" customHeight="1" spans="1:15">
      <c r="A158" s="2" t="s">
        <v>652</v>
      </c>
      <c r="B158" s="10" t="s">
        <v>17</v>
      </c>
      <c r="C158" s="10" t="s">
        <v>644</v>
      </c>
      <c r="D158" s="10">
        <v>1</v>
      </c>
      <c r="E158" s="2" t="s">
        <v>653</v>
      </c>
      <c r="F158" s="2" t="s">
        <v>654</v>
      </c>
      <c r="G158" s="2" t="s">
        <v>647</v>
      </c>
      <c r="H158" s="2" t="s">
        <v>655</v>
      </c>
      <c r="I158" s="2">
        <f t="shared" si="6"/>
        <v>16.748</v>
      </c>
      <c r="J158" s="3">
        <v>67.12</v>
      </c>
      <c r="K158" s="2">
        <f t="shared" si="7"/>
        <v>40.272</v>
      </c>
      <c r="L158" s="2">
        <f t="shared" si="9"/>
        <v>57.02</v>
      </c>
      <c r="M158" s="18">
        <f>SUMPRODUCT(($G$3:$G$423=G158)*($L$3:$L$423&gt;L158))+1</f>
        <v>3</v>
      </c>
      <c r="O158" s="2"/>
    </row>
    <row r="159" customHeight="1" spans="1:15">
      <c r="A159" s="2" t="s">
        <v>656</v>
      </c>
      <c r="B159" s="7" t="s">
        <v>17</v>
      </c>
      <c r="C159" s="7" t="s">
        <v>644</v>
      </c>
      <c r="D159" s="7">
        <v>1</v>
      </c>
      <c r="E159" s="2" t="s">
        <v>657</v>
      </c>
      <c r="F159" s="2" t="s">
        <v>658</v>
      </c>
      <c r="G159" s="2" t="s">
        <v>659</v>
      </c>
      <c r="H159" s="2" t="s">
        <v>660</v>
      </c>
      <c r="I159" s="2">
        <f t="shared" si="6"/>
        <v>22.6</v>
      </c>
      <c r="J159" s="3">
        <v>82.92</v>
      </c>
      <c r="K159" s="2">
        <f t="shared" si="7"/>
        <v>49.752</v>
      </c>
      <c r="L159" s="2">
        <f t="shared" si="9"/>
        <v>72.352</v>
      </c>
      <c r="M159" s="18">
        <f>SUMPRODUCT(($G$3:$G$423=G159)*($L$3:$L$423&gt;L159))+1</f>
        <v>1</v>
      </c>
      <c r="N159" s="2" t="s">
        <v>23</v>
      </c>
      <c r="O159" s="2" t="s">
        <v>24</v>
      </c>
    </row>
    <row r="160" customHeight="1" spans="1:15">
      <c r="A160" s="2" t="s">
        <v>661</v>
      </c>
      <c r="B160" s="8" t="s">
        <v>17</v>
      </c>
      <c r="C160" s="8" t="s">
        <v>644</v>
      </c>
      <c r="D160" s="8">
        <v>1</v>
      </c>
      <c r="E160" s="2" t="s">
        <v>662</v>
      </c>
      <c r="F160" s="2" t="s">
        <v>663</v>
      </c>
      <c r="G160" s="2" t="s">
        <v>659</v>
      </c>
      <c r="H160" s="2" t="s">
        <v>138</v>
      </c>
      <c r="I160" s="2">
        <f t="shared" si="6"/>
        <v>20.04</v>
      </c>
      <c r="J160" s="3">
        <v>76.4</v>
      </c>
      <c r="K160" s="2">
        <f t="shared" si="7"/>
        <v>45.84</v>
      </c>
      <c r="L160" s="2">
        <f t="shared" si="9"/>
        <v>65.88</v>
      </c>
      <c r="M160" s="18">
        <f>SUMPRODUCT(($G$3:$G$423=G160)*($L$3:$L$423&gt;L160))+1</f>
        <v>2</v>
      </c>
      <c r="O160" s="2"/>
    </row>
    <row r="161" customHeight="1" spans="1:15">
      <c r="A161" s="2" t="s">
        <v>664</v>
      </c>
      <c r="B161" s="10" t="s">
        <v>17</v>
      </c>
      <c r="C161" s="10" t="s">
        <v>644</v>
      </c>
      <c r="D161" s="10">
        <v>1</v>
      </c>
      <c r="E161" s="2" t="s">
        <v>665</v>
      </c>
      <c r="F161" s="2" t="s">
        <v>666</v>
      </c>
      <c r="G161" s="2" t="s">
        <v>659</v>
      </c>
      <c r="H161" s="2" t="s">
        <v>667</v>
      </c>
      <c r="I161" s="2">
        <f t="shared" si="6"/>
        <v>16.708</v>
      </c>
      <c r="J161" s="3">
        <v>80.22</v>
      </c>
      <c r="K161" s="2">
        <f t="shared" si="7"/>
        <v>48.132</v>
      </c>
      <c r="L161" s="2">
        <f t="shared" si="9"/>
        <v>64.84</v>
      </c>
      <c r="M161" s="18">
        <f>SUMPRODUCT(($G$3:$G$423=G161)*($L$3:$L$423&gt;L161))+1</f>
        <v>3</v>
      </c>
      <c r="O161" s="2"/>
    </row>
    <row r="162" customHeight="1" spans="1:15">
      <c r="A162" s="2" t="s">
        <v>668</v>
      </c>
      <c r="B162" s="7" t="s">
        <v>17</v>
      </c>
      <c r="C162" s="7" t="s">
        <v>669</v>
      </c>
      <c r="D162" s="7">
        <v>2</v>
      </c>
      <c r="E162" s="2" t="s">
        <v>670</v>
      </c>
      <c r="F162" s="2" t="s">
        <v>671</v>
      </c>
      <c r="G162" s="2" t="s">
        <v>672</v>
      </c>
      <c r="H162" s="2" t="s">
        <v>673</v>
      </c>
      <c r="I162" s="2">
        <f t="shared" si="6"/>
        <v>17.492</v>
      </c>
      <c r="J162" s="3">
        <v>72.94</v>
      </c>
      <c r="K162" s="2">
        <f t="shared" si="7"/>
        <v>43.764</v>
      </c>
      <c r="L162" s="2">
        <f t="shared" si="9"/>
        <v>61.256</v>
      </c>
      <c r="M162" s="18">
        <f>SUMPRODUCT(($G$3:$G$423=G162)*($L$3:$L$423&gt;L162))+1</f>
        <v>1</v>
      </c>
      <c r="N162" s="2" t="s">
        <v>23</v>
      </c>
      <c r="O162" s="2" t="s">
        <v>24</v>
      </c>
    </row>
    <row r="163" customHeight="1" spans="1:15">
      <c r="A163" s="2" t="s">
        <v>674</v>
      </c>
      <c r="B163" s="8" t="s">
        <v>17</v>
      </c>
      <c r="C163" s="8" t="s">
        <v>669</v>
      </c>
      <c r="D163" s="8">
        <v>2</v>
      </c>
      <c r="E163" s="2" t="s">
        <v>675</v>
      </c>
      <c r="F163" s="2" t="s">
        <v>676</v>
      </c>
      <c r="G163" s="2" t="s">
        <v>672</v>
      </c>
      <c r="H163" s="2" t="s">
        <v>677</v>
      </c>
      <c r="I163" s="2">
        <f t="shared" si="6"/>
        <v>16.812</v>
      </c>
      <c r="J163" s="3">
        <v>71.28</v>
      </c>
      <c r="K163" s="2">
        <f t="shared" si="7"/>
        <v>42.768</v>
      </c>
      <c r="L163" s="2">
        <f t="shared" si="9"/>
        <v>59.58</v>
      </c>
      <c r="M163" s="18">
        <f>SUMPRODUCT(($G$3:$G$423=G163)*($L$3:$L$423&gt;L163))+1</f>
        <v>2</v>
      </c>
      <c r="N163" s="2" t="s">
        <v>23</v>
      </c>
      <c r="O163" s="2" t="s">
        <v>24</v>
      </c>
    </row>
    <row r="164" customHeight="1" spans="1:15">
      <c r="A164" s="2" t="s">
        <v>678</v>
      </c>
      <c r="B164" s="8" t="s">
        <v>17</v>
      </c>
      <c r="C164" s="8" t="s">
        <v>669</v>
      </c>
      <c r="D164" s="8">
        <v>2</v>
      </c>
      <c r="E164" s="2" t="s">
        <v>679</v>
      </c>
      <c r="F164" s="2" t="s">
        <v>680</v>
      </c>
      <c r="G164" s="2" t="s">
        <v>672</v>
      </c>
      <c r="H164" s="2" t="s">
        <v>681</v>
      </c>
      <c r="I164" s="2">
        <f t="shared" si="6"/>
        <v>19.252</v>
      </c>
      <c r="J164" s="3">
        <v>67.06</v>
      </c>
      <c r="K164" s="2">
        <f t="shared" si="7"/>
        <v>40.236</v>
      </c>
      <c r="L164" s="2">
        <f t="shared" si="9"/>
        <v>59.488</v>
      </c>
      <c r="M164" s="18">
        <f>SUMPRODUCT(($G$3:$G$423=G164)*($L$3:$L$423&gt;L164))+1</f>
        <v>3</v>
      </c>
      <c r="O164" s="2"/>
    </row>
    <row r="165" customHeight="1" spans="1:15">
      <c r="A165" s="2" t="s">
        <v>682</v>
      </c>
      <c r="B165" s="8" t="s">
        <v>17</v>
      </c>
      <c r="C165" s="8" t="s">
        <v>669</v>
      </c>
      <c r="D165" s="8">
        <v>2</v>
      </c>
      <c r="E165" s="2" t="s">
        <v>683</v>
      </c>
      <c r="F165" s="2" t="s">
        <v>684</v>
      </c>
      <c r="G165" s="2" t="s">
        <v>672</v>
      </c>
      <c r="H165" s="2" t="s">
        <v>685</v>
      </c>
      <c r="I165" s="2">
        <f t="shared" si="6"/>
        <v>17.028</v>
      </c>
      <c r="J165" s="3">
        <v>69.88</v>
      </c>
      <c r="K165" s="2">
        <f t="shared" si="7"/>
        <v>41.928</v>
      </c>
      <c r="L165" s="2">
        <f t="shared" si="9"/>
        <v>58.956</v>
      </c>
      <c r="M165" s="18">
        <f>SUMPRODUCT(($G$3:$G$423=G165)*($L$3:$L$423&gt;L165))+1</f>
        <v>4</v>
      </c>
      <c r="O165" s="2"/>
    </row>
    <row r="166" customHeight="1" spans="1:15">
      <c r="A166" s="2" t="s">
        <v>686</v>
      </c>
      <c r="B166" s="8" t="s">
        <v>17</v>
      </c>
      <c r="C166" s="8" t="s">
        <v>669</v>
      </c>
      <c r="D166" s="8">
        <v>2</v>
      </c>
      <c r="E166" s="2" t="s">
        <v>687</v>
      </c>
      <c r="F166" s="2" t="s">
        <v>688</v>
      </c>
      <c r="G166" s="2" t="s">
        <v>672</v>
      </c>
      <c r="H166" s="2" t="s">
        <v>689</v>
      </c>
      <c r="I166" s="2">
        <f t="shared" si="6"/>
        <v>16.092</v>
      </c>
      <c r="J166" s="3">
        <v>69.04</v>
      </c>
      <c r="K166" s="2">
        <f t="shared" si="7"/>
        <v>41.424</v>
      </c>
      <c r="L166" s="2">
        <f t="shared" si="9"/>
        <v>57.516</v>
      </c>
      <c r="M166" s="18">
        <f>SUMPRODUCT(($G$3:$G$423=G166)*($L$3:$L$423&gt;L166))+1</f>
        <v>5</v>
      </c>
      <c r="O166" s="2"/>
    </row>
    <row r="167" customHeight="1" spans="1:15">
      <c r="A167" s="2" t="s">
        <v>690</v>
      </c>
      <c r="B167" s="10" t="s">
        <v>17</v>
      </c>
      <c r="C167" s="10" t="s">
        <v>669</v>
      </c>
      <c r="D167" s="10">
        <v>2</v>
      </c>
      <c r="E167" s="2" t="s">
        <v>691</v>
      </c>
      <c r="F167" s="2" t="s">
        <v>692</v>
      </c>
      <c r="G167" s="2" t="s">
        <v>672</v>
      </c>
      <c r="H167" s="2" t="s">
        <v>693</v>
      </c>
      <c r="I167" s="2">
        <f t="shared" si="6"/>
        <v>15.612</v>
      </c>
      <c r="J167" s="20">
        <v>64.5</v>
      </c>
      <c r="K167" s="2">
        <f t="shared" si="7"/>
        <v>38.7</v>
      </c>
      <c r="L167" s="2">
        <f t="shared" si="9"/>
        <v>54.312</v>
      </c>
      <c r="M167" s="18">
        <f>SUMPRODUCT(($G$3:$G$423=G167)*($L$3:$L$423&gt;L167))+1</f>
        <v>6</v>
      </c>
      <c r="O167" s="2"/>
    </row>
    <row r="168" customHeight="1" spans="15:15">
      <c r="O168" s="2"/>
    </row>
    <row r="169" customHeight="1" spans="15:15">
      <c r="O169" s="2"/>
    </row>
    <row r="170" customHeight="1" spans="15:15">
      <c r="O170" s="2"/>
    </row>
    <row r="171" customHeight="1" spans="15:15">
      <c r="O171" s="2"/>
    </row>
    <row r="172" customHeight="1" spans="15:15">
      <c r="O172" s="2"/>
    </row>
    <row r="173" customHeight="1" spans="15:15">
      <c r="O173" s="2"/>
    </row>
    <row r="174" customHeight="1" spans="15:15">
      <c r="O174" s="2"/>
    </row>
    <row r="175" customHeight="1" spans="15:15">
      <c r="O175" s="2"/>
    </row>
    <row r="176" customHeight="1" spans="15:15">
      <c r="O176" s="2"/>
    </row>
    <row r="177" customHeight="1" spans="15:15">
      <c r="O177" s="2"/>
    </row>
    <row r="178" customHeight="1" spans="15:15">
      <c r="O178" s="2"/>
    </row>
    <row r="179" customHeight="1" spans="15:15">
      <c r="O179" s="2"/>
    </row>
    <row r="180" customHeight="1" spans="15:15">
      <c r="O180" s="2"/>
    </row>
    <row r="181" customHeight="1" spans="15:15">
      <c r="O181" s="2"/>
    </row>
    <row r="182" customHeight="1" spans="15:15">
      <c r="O182" s="2"/>
    </row>
    <row r="183" customHeight="1" spans="15:15">
      <c r="O183" s="2"/>
    </row>
    <row r="184" customHeight="1" spans="15:15">
      <c r="O184" s="2"/>
    </row>
    <row r="185" customHeight="1" spans="15:15">
      <c r="O185" s="2"/>
    </row>
    <row r="186" customHeight="1" spans="15:15">
      <c r="O186" s="2"/>
    </row>
    <row r="187" customHeight="1" spans="15:15">
      <c r="O187" s="2"/>
    </row>
    <row r="188" customHeight="1" spans="15:15">
      <c r="O188" s="2"/>
    </row>
    <row r="189" customHeight="1" spans="15:15">
      <c r="O189" s="2"/>
    </row>
  </sheetData>
  <sheetProtection password="DC08" sheet="1" objects="1"/>
  <sortState ref="E137:M139">
    <sortCondition ref="G137:G139"/>
    <sortCondition ref="M137:M139"/>
  </sortState>
  <mergeCells count="61">
    <mergeCell ref="A1:O1"/>
    <mergeCell ref="B3:B23"/>
    <mergeCell ref="B24:B29"/>
    <mergeCell ref="B30:B53"/>
    <mergeCell ref="B54:B74"/>
    <mergeCell ref="B75:B80"/>
    <mergeCell ref="B81:B83"/>
    <mergeCell ref="B84:B89"/>
    <mergeCell ref="B90:B122"/>
    <mergeCell ref="B123:B128"/>
    <mergeCell ref="B129:B131"/>
    <mergeCell ref="B132:B134"/>
    <mergeCell ref="B135:B137"/>
    <mergeCell ref="B138:B140"/>
    <mergeCell ref="B141:B146"/>
    <mergeCell ref="B147:B149"/>
    <mergeCell ref="B150:B152"/>
    <mergeCell ref="B153:B155"/>
    <mergeCell ref="B156:B158"/>
    <mergeCell ref="B159:B161"/>
    <mergeCell ref="B162:B167"/>
    <mergeCell ref="C3:C23"/>
    <mergeCell ref="C24:C29"/>
    <mergeCell ref="C30:C53"/>
    <mergeCell ref="C54:C74"/>
    <mergeCell ref="C75:C80"/>
    <mergeCell ref="C81:C83"/>
    <mergeCell ref="C84:C89"/>
    <mergeCell ref="C90:C122"/>
    <mergeCell ref="C123:C128"/>
    <mergeCell ref="C129:C131"/>
    <mergeCell ref="C132:C134"/>
    <mergeCell ref="C135:C137"/>
    <mergeCell ref="C138:C140"/>
    <mergeCell ref="C141:C146"/>
    <mergeCell ref="C147:C149"/>
    <mergeCell ref="C150:C152"/>
    <mergeCell ref="C153:C155"/>
    <mergeCell ref="C156:C158"/>
    <mergeCell ref="C159:C161"/>
    <mergeCell ref="C162:C167"/>
    <mergeCell ref="D3:D23"/>
    <mergeCell ref="D24:D29"/>
    <mergeCell ref="D30:D53"/>
    <mergeCell ref="D54:D74"/>
    <mergeCell ref="D75:D80"/>
    <mergeCell ref="D81:D83"/>
    <mergeCell ref="D84:D89"/>
    <mergeCell ref="D90:D122"/>
    <mergeCell ref="D123:D128"/>
    <mergeCell ref="D129:D131"/>
    <mergeCell ref="D132:D134"/>
    <mergeCell ref="D135:D137"/>
    <mergeCell ref="D138:D140"/>
    <mergeCell ref="D141:D146"/>
    <mergeCell ref="D147:D149"/>
    <mergeCell ref="D150:D152"/>
    <mergeCell ref="D153:D155"/>
    <mergeCell ref="D156:D158"/>
    <mergeCell ref="D159:D161"/>
    <mergeCell ref="D162:D16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医护岗位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茂茂</cp:lastModifiedBy>
  <dcterms:created xsi:type="dcterms:W3CDTF">2023-05-12T11:15:00Z</dcterms:created>
  <dcterms:modified xsi:type="dcterms:W3CDTF">2024-05-28T07:23:41Z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2363D8DF2378481DB186D0FF9A1FA549_12</vt:lpwstr>
  </property>
</Properties>
</file>