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事业单位成绩" sheetId="1" r:id="rId1"/>
  </sheets>
  <definedNames>
    <definedName name="_xlnm.Print_Titles" localSheetId="0">'事业单位成绩'!$3:$3</definedName>
    <definedName name="_xlnm._FilterDatabase" localSheetId="0" hidden="1">'事业单位成绩'!$A$3:$R$116</definedName>
  </definedNames>
  <calcPr fullCalcOnLoad="1"/>
</workbook>
</file>

<file path=xl/sharedStrings.xml><?xml version="1.0" encoding="utf-8"?>
<sst xmlns="http://schemas.openxmlformats.org/spreadsheetml/2006/main" count="781" uniqueCount="323">
  <si>
    <r>
      <t>附件</t>
    </r>
    <r>
      <rPr>
        <sz val="16"/>
        <rFont val="Times New Roman"/>
        <family val="1"/>
      </rPr>
      <t>1</t>
    </r>
  </si>
  <si>
    <t>四川省交通运输厅下属事业单位2024年上半年公招进入面试人员考试总成绩及进入体检人员情况表</t>
  </si>
  <si>
    <r>
      <rPr>
        <sz val="10"/>
        <rFont val="黑体"/>
        <family val="3"/>
      </rPr>
      <t>报考单位</t>
    </r>
  </si>
  <si>
    <r>
      <rPr>
        <sz val="10"/>
        <rFont val="黑体"/>
        <family val="3"/>
      </rPr>
      <t>报考职位</t>
    </r>
  </si>
  <si>
    <r>
      <rPr>
        <sz val="10"/>
        <rFont val="黑体"/>
        <family val="3"/>
      </rPr>
      <t>岗位编码</t>
    </r>
  </si>
  <si>
    <r>
      <rPr>
        <sz val="10"/>
        <rFont val="黑体"/>
        <family val="3"/>
      </rPr>
      <t>名额</t>
    </r>
  </si>
  <si>
    <r>
      <rPr>
        <sz val="10"/>
        <rFont val="黑体"/>
        <family val="3"/>
      </rPr>
      <t>考生姓名</t>
    </r>
  </si>
  <si>
    <r>
      <rPr>
        <sz val="10"/>
        <rFont val="黑体"/>
        <family val="3"/>
      </rPr>
      <t>准考证号</t>
    </r>
  </si>
  <si>
    <r>
      <t>笔试</t>
    </r>
    <r>
      <rPr>
        <sz val="10"/>
        <rFont val="Times New Roman"/>
        <family val="1"/>
      </rPr>
      <t xml:space="preserve">
</t>
    </r>
    <r>
      <rPr>
        <sz val="10"/>
        <rFont val="黑体"/>
        <family val="3"/>
      </rPr>
      <t>原始成绩</t>
    </r>
  </si>
  <si>
    <t>政策性
加分</t>
  </si>
  <si>
    <r>
      <rPr>
        <sz val="10"/>
        <rFont val="黑体"/>
        <family val="3"/>
      </rPr>
      <t>笔试</t>
    </r>
    <r>
      <rPr>
        <sz val="10"/>
        <rFont val="Times New Roman"/>
        <family val="1"/>
      </rPr>
      <t xml:space="preserve">
</t>
    </r>
    <r>
      <rPr>
        <sz val="10"/>
        <rFont val="黑体"/>
        <family val="3"/>
      </rPr>
      <t>总成绩</t>
    </r>
  </si>
  <si>
    <r>
      <t>笔试</t>
    </r>
    <r>
      <rPr>
        <sz val="10"/>
        <rFont val="Times New Roman"/>
        <family val="1"/>
      </rPr>
      <t xml:space="preserve">
</t>
    </r>
    <r>
      <rPr>
        <sz val="10"/>
        <rFont val="黑体"/>
        <family val="3"/>
      </rPr>
      <t>折合成绩</t>
    </r>
  </si>
  <si>
    <r>
      <t>结构化</t>
    </r>
    <r>
      <rPr>
        <sz val="10"/>
        <rFont val="Times New Roman"/>
        <family val="1"/>
      </rPr>
      <t xml:space="preserve">
</t>
    </r>
    <r>
      <rPr>
        <sz val="10"/>
        <rFont val="黑体"/>
        <family val="3"/>
      </rPr>
      <t>面试成绩</t>
    </r>
  </si>
  <si>
    <r>
      <t>试讲</t>
    </r>
    <r>
      <rPr>
        <sz val="10"/>
        <rFont val="Times New Roman"/>
        <family val="1"/>
      </rPr>
      <t xml:space="preserve">
</t>
    </r>
    <r>
      <rPr>
        <sz val="10"/>
        <rFont val="黑体"/>
        <family val="3"/>
      </rPr>
      <t>面试成绩</t>
    </r>
  </si>
  <si>
    <r>
      <rPr>
        <sz val="10"/>
        <rFont val="黑体"/>
        <family val="3"/>
      </rPr>
      <t>面试</t>
    </r>
    <r>
      <rPr>
        <sz val="10"/>
        <rFont val="Times New Roman"/>
        <family val="1"/>
      </rPr>
      <t xml:space="preserve">
</t>
    </r>
    <r>
      <rPr>
        <sz val="10"/>
        <rFont val="黑体"/>
        <family val="3"/>
      </rPr>
      <t>总成绩</t>
    </r>
  </si>
  <si>
    <r>
      <t>面试</t>
    </r>
    <r>
      <rPr>
        <sz val="10"/>
        <rFont val="Times New Roman"/>
        <family val="1"/>
      </rPr>
      <t xml:space="preserve">
</t>
    </r>
    <r>
      <rPr>
        <sz val="10"/>
        <rFont val="黑体"/>
        <family val="3"/>
      </rPr>
      <t>折合成绩</t>
    </r>
  </si>
  <si>
    <r>
      <rPr>
        <sz val="10"/>
        <rFont val="黑体"/>
        <family val="3"/>
      </rPr>
      <t>考试</t>
    </r>
    <r>
      <rPr>
        <sz val="10"/>
        <rFont val="Times New Roman"/>
        <family val="1"/>
      </rPr>
      <t xml:space="preserve">
</t>
    </r>
    <r>
      <rPr>
        <sz val="10"/>
        <rFont val="黑体"/>
        <family val="3"/>
      </rPr>
      <t>总成绩</t>
    </r>
  </si>
  <si>
    <r>
      <rPr>
        <sz val="10"/>
        <rFont val="黑体"/>
        <family val="3"/>
      </rPr>
      <t>岗位</t>
    </r>
    <r>
      <rPr>
        <sz val="10"/>
        <rFont val="Times New Roman"/>
        <family val="1"/>
      </rPr>
      <t xml:space="preserve">
</t>
    </r>
    <r>
      <rPr>
        <sz val="10"/>
        <rFont val="黑体"/>
        <family val="3"/>
      </rPr>
      <t>排名</t>
    </r>
  </si>
  <si>
    <t>是否进入体检环节</t>
  </si>
  <si>
    <r>
      <rPr>
        <sz val="10"/>
        <rFont val="黑体"/>
        <family val="3"/>
      </rPr>
      <t>备注</t>
    </r>
  </si>
  <si>
    <r>
      <rPr>
        <sz val="10"/>
        <rFont val="宋体"/>
        <family val="0"/>
      </rPr>
      <t>四川交通职业技术学院</t>
    </r>
  </si>
  <si>
    <r>
      <rPr>
        <sz val="10"/>
        <rFont val="宋体"/>
        <family val="0"/>
      </rPr>
      <t>轨道交通工程系专职教师（一）</t>
    </r>
  </si>
  <si>
    <t>01001001</t>
  </si>
  <si>
    <t>3</t>
  </si>
  <si>
    <r>
      <rPr>
        <sz val="10"/>
        <rFont val="宋体"/>
        <family val="0"/>
      </rPr>
      <t>王凯文</t>
    </r>
  </si>
  <si>
    <t>1651212030330</t>
  </si>
  <si>
    <r>
      <rPr>
        <sz val="10"/>
        <rFont val="宋体"/>
        <family val="0"/>
      </rPr>
      <t>是</t>
    </r>
  </si>
  <si>
    <r>
      <rPr>
        <sz val="10"/>
        <rFont val="宋体"/>
        <family val="0"/>
      </rPr>
      <t>龙麒谭</t>
    </r>
  </si>
  <si>
    <t>1651210700702</t>
  </si>
  <si>
    <t>试讲面试成绩（折合前）低于77分，按规定取消应聘资格</t>
  </si>
  <si>
    <r>
      <rPr>
        <sz val="10"/>
        <rFont val="宋体"/>
        <family val="0"/>
      </rPr>
      <t>唐杰</t>
    </r>
  </si>
  <si>
    <t>1651211100305</t>
  </si>
  <si>
    <r>
      <rPr>
        <sz val="10"/>
        <rFont val="宋体"/>
        <family val="0"/>
      </rPr>
      <t>赵宝鹏</t>
    </r>
  </si>
  <si>
    <t>1651211603021</t>
  </si>
  <si>
    <r>
      <rPr>
        <sz val="10"/>
        <rFont val="宋体"/>
        <family val="0"/>
      </rPr>
      <t>张建恒</t>
    </r>
  </si>
  <si>
    <t>1651210607914</t>
  </si>
  <si>
    <r>
      <rPr>
        <sz val="8"/>
        <rFont val="宋体"/>
        <family val="0"/>
      </rPr>
      <t>递补</t>
    </r>
  </si>
  <si>
    <r>
      <rPr>
        <sz val="10"/>
        <rFont val="宋体"/>
        <family val="0"/>
      </rPr>
      <t>冯叶陶</t>
    </r>
  </si>
  <si>
    <t>1651210204028</t>
  </si>
  <si>
    <r>
      <rPr>
        <sz val="10"/>
        <rFont val="宋体"/>
        <family val="0"/>
      </rPr>
      <t>夏勇</t>
    </r>
  </si>
  <si>
    <t>1651211204814</t>
  </si>
  <si>
    <t>递补；试讲面试成绩（折合前）低于77分，按规定取消应聘资格</t>
  </si>
  <si>
    <r>
      <rPr>
        <sz val="10"/>
        <rFont val="宋体"/>
        <family val="0"/>
      </rPr>
      <t>刘朝阳</t>
    </r>
  </si>
  <si>
    <t>1651210400912</t>
  </si>
  <si>
    <r>
      <rPr>
        <sz val="10"/>
        <rFont val="宋体"/>
        <family val="0"/>
      </rPr>
      <t>缺考</t>
    </r>
  </si>
  <si>
    <r>
      <rPr>
        <sz val="10"/>
        <rFont val="宋体"/>
        <family val="0"/>
      </rPr>
      <t>杨婷</t>
    </r>
  </si>
  <si>
    <t>1651212030117</t>
  </si>
  <si>
    <r>
      <rPr>
        <sz val="10"/>
        <rFont val="宋体"/>
        <family val="0"/>
      </rPr>
      <t>轨道交通工程系专职教师（二）</t>
    </r>
  </si>
  <si>
    <t>01001002</t>
  </si>
  <si>
    <t>2</t>
  </si>
  <si>
    <r>
      <rPr>
        <sz val="10"/>
        <rFont val="宋体"/>
        <family val="0"/>
      </rPr>
      <t>陈博</t>
    </r>
  </si>
  <si>
    <t>1651211301922</t>
  </si>
  <si>
    <r>
      <rPr>
        <sz val="10"/>
        <rFont val="宋体"/>
        <family val="0"/>
      </rPr>
      <t>刘改红</t>
    </r>
  </si>
  <si>
    <t>1651211703301</t>
  </si>
  <si>
    <r>
      <rPr>
        <sz val="10"/>
        <rFont val="宋体"/>
        <family val="0"/>
      </rPr>
      <t>苏宏锋</t>
    </r>
  </si>
  <si>
    <t>1651212033627</t>
  </si>
  <si>
    <r>
      <rPr>
        <sz val="10"/>
        <rFont val="宋体"/>
        <family val="0"/>
      </rPr>
      <t>杨声弟</t>
    </r>
  </si>
  <si>
    <t>1651211905003</t>
  </si>
  <si>
    <r>
      <rPr>
        <sz val="10"/>
        <rFont val="宋体"/>
        <family val="0"/>
      </rPr>
      <t>韩金玉</t>
    </r>
  </si>
  <si>
    <t>1651212035224</t>
  </si>
  <si>
    <r>
      <t>递补；结构化面试和试讲面试成绩（折合前）低于</t>
    </r>
    <r>
      <rPr>
        <sz val="8"/>
        <rFont val="Times New Roman"/>
        <family val="1"/>
      </rPr>
      <t>77</t>
    </r>
    <r>
      <rPr>
        <sz val="8"/>
        <rFont val="宋体"/>
        <family val="0"/>
      </rPr>
      <t>分，按规定取消应聘资格</t>
    </r>
  </si>
  <si>
    <r>
      <rPr>
        <sz val="10"/>
        <rFont val="宋体"/>
        <family val="0"/>
      </rPr>
      <t>汽车工程系专职教师（一）</t>
    </r>
  </si>
  <si>
    <t>01001003</t>
  </si>
  <si>
    <r>
      <rPr>
        <sz val="10"/>
        <rFont val="宋体"/>
        <family val="0"/>
      </rPr>
      <t>吴艾蔓</t>
    </r>
  </si>
  <si>
    <t>1651211103626</t>
  </si>
  <si>
    <r>
      <rPr>
        <sz val="10"/>
        <rFont val="宋体"/>
        <family val="0"/>
      </rPr>
      <t>肖兴伟</t>
    </r>
  </si>
  <si>
    <t>1651212034529</t>
  </si>
  <si>
    <r>
      <rPr>
        <sz val="10"/>
        <rFont val="宋体"/>
        <family val="0"/>
      </rPr>
      <t>黄嘉瑜</t>
    </r>
  </si>
  <si>
    <t>1651211906115</t>
  </si>
  <si>
    <r>
      <rPr>
        <sz val="10"/>
        <rFont val="宋体"/>
        <family val="0"/>
      </rPr>
      <t>金思雨</t>
    </r>
  </si>
  <si>
    <t>1651211305213</t>
  </si>
  <si>
    <r>
      <rPr>
        <sz val="10"/>
        <rFont val="宋体"/>
        <family val="0"/>
      </rPr>
      <t>江昊</t>
    </r>
  </si>
  <si>
    <t>1651211301417</t>
  </si>
  <si>
    <r>
      <rPr>
        <sz val="10"/>
        <rFont val="宋体"/>
        <family val="0"/>
      </rPr>
      <t>李垠桦</t>
    </r>
  </si>
  <si>
    <t>1651212102818</t>
  </si>
  <si>
    <r>
      <rPr>
        <sz val="10"/>
        <rFont val="宋体"/>
        <family val="0"/>
      </rPr>
      <t>机电工程系专职教师（二）</t>
    </r>
  </si>
  <si>
    <t>01001006</t>
  </si>
  <si>
    <t>6</t>
  </si>
  <si>
    <r>
      <rPr>
        <sz val="10"/>
        <rFont val="宋体"/>
        <family val="0"/>
      </rPr>
      <t>杨昌义</t>
    </r>
  </si>
  <si>
    <t>1651212037130</t>
  </si>
  <si>
    <r>
      <rPr>
        <sz val="10"/>
        <rFont val="宋体"/>
        <family val="0"/>
      </rPr>
      <t>曹冬梅</t>
    </r>
  </si>
  <si>
    <t>1651211408602</t>
  </si>
  <si>
    <r>
      <rPr>
        <sz val="10"/>
        <rFont val="宋体"/>
        <family val="0"/>
      </rPr>
      <t>徐伟</t>
    </r>
  </si>
  <si>
    <t>1651210408222</t>
  </si>
  <si>
    <r>
      <rPr>
        <sz val="10"/>
        <rFont val="宋体"/>
        <family val="0"/>
      </rPr>
      <t>王海旭</t>
    </r>
  </si>
  <si>
    <t>1651211305509</t>
  </si>
  <si>
    <r>
      <rPr>
        <sz val="10"/>
        <rFont val="宋体"/>
        <family val="0"/>
      </rPr>
      <t>李跃</t>
    </r>
  </si>
  <si>
    <t>1651210200619</t>
  </si>
  <si>
    <r>
      <rPr>
        <sz val="10"/>
        <rFont val="宋体"/>
        <family val="0"/>
      </rPr>
      <t>鲍明</t>
    </r>
  </si>
  <si>
    <t>1651211900128</t>
  </si>
  <si>
    <r>
      <rPr>
        <sz val="10"/>
        <rFont val="宋体"/>
        <family val="0"/>
      </rPr>
      <t>韩鹏</t>
    </r>
  </si>
  <si>
    <t>1651211407228</t>
  </si>
  <si>
    <r>
      <rPr>
        <sz val="10"/>
        <rFont val="宋体"/>
        <family val="0"/>
      </rPr>
      <t>张正钢</t>
    </r>
  </si>
  <si>
    <t>1651210703422</t>
  </si>
  <si>
    <r>
      <rPr>
        <sz val="10"/>
        <rFont val="宋体"/>
        <family val="0"/>
      </rPr>
      <t>陈霏</t>
    </r>
  </si>
  <si>
    <t>1651211608422</t>
  </si>
  <si>
    <r>
      <rPr>
        <sz val="10"/>
        <rFont val="宋体"/>
        <family val="0"/>
      </rPr>
      <t>王亚丽</t>
    </r>
  </si>
  <si>
    <t>1651210306511</t>
  </si>
  <si>
    <r>
      <rPr>
        <sz val="10"/>
        <rFont val="宋体"/>
        <family val="0"/>
      </rPr>
      <t>信息工程系专职教师</t>
    </r>
  </si>
  <si>
    <t>01001007</t>
  </si>
  <si>
    <r>
      <rPr>
        <sz val="10"/>
        <rFont val="宋体"/>
        <family val="0"/>
      </rPr>
      <t>华春</t>
    </r>
  </si>
  <si>
    <t>1651211103614</t>
  </si>
  <si>
    <r>
      <rPr>
        <sz val="10"/>
        <rFont val="宋体"/>
        <family val="0"/>
      </rPr>
      <t>汪亭亭</t>
    </r>
  </si>
  <si>
    <t>1651211604322</t>
  </si>
  <si>
    <r>
      <rPr>
        <sz val="10"/>
        <rFont val="宋体"/>
        <family val="0"/>
      </rPr>
      <t>李任坤</t>
    </r>
  </si>
  <si>
    <t>1651212019303</t>
  </si>
  <si>
    <r>
      <rPr>
        <sz val="10"/>
        <rFont val="宋体"/>
        <family val="0"/>
      </rPr>
      <t>朱琳</t>
    </r>
  </si>
  <si>
    <t>1651211301628</t>
  </si>
  <si>
    <r>
      <rPr>
        <sz val="10"/>
        <rFont val="宋体"/>
        <family val="0"/>
      </rPr>
      <t>陈娜</t>
    </r>
  </si>
  <si>
    <t>1651210202523</t>
  </si>
  <si>
    <r>
      <rPr>
        <sz val="10"/>
        <rFont val="宋体"/>
        <family val="0"/>
      </rPr>
      <t>交通运输与经济管理系专职教师</t>
    </r>
  </si>
  <si>
    <t>01001008</t>
  </si>
  <si>
    <r>
      <rPr>
        <sz val="10"/>
        <rFont val="宋体"/>
        <family val="0"/>
      </rPr>
      <t>万志鹏</t>
    </r>
  </si>
  <si>
    <t>1651212029530</t>
  </si>
  <si>
    <r>
      <rPr>
        <sz val="10"/>
        <rFont val="宋体"/>
        <family val="0"/>
      </rPr>
      <t>陈传容</t>
    </r>
  </si>
  <si>
    <t>1651210205823</t>
  </si>
  <si>
    <r>
      <rPr>
        <sz val="10"/>
        <rFont val="宋体"/>
        <family val="0"/>
      </rPr>
      <t>冉斯航</t>
    </r>
  </si>
  <si>
    <t>1651211910407</t>
  </si>
  <si>
    <r>
      <rPr>
        <sz val="10"/>
        <rFont val="宋体"/>
        <family val="0"/>
      </rPr>
      <t>裴斐</t>
    </r>
  </si>
  <si>
    <t>1651210405220</t>
  </si>
  <si>
    <r>
      <rPr>
        <sz val="10"/>
        <rFont val="宋体"/>
        <family val="0"/>
      </rPr>
      <t>李贞</t>
    </r>
  </si>
  <si>
    <t>1651210801018</t>
  </si>
  <si>
    <r>
      <rPr>
        <sz val="10"/>
        <rFont val="宋体"/>
        <family val="0"/>
      </rPr>
      <t>李心</t>
    </r>
  </si>
  <si>
    <t>1651212038526</t>
  </si>
  <si>
    <r>
      <rPr>
        <sz val="10"/>
        <rFont val="宋体"/>
        <family val="0"/>
      </rPr>
      <t>航运工程系专职教师</t>
    </r>
  </si>
  <si>
    <t>01001009</t>
  </si>
  <si>
    <t>1</t>
  </si>
  <si>
    <r>
      <rPr>
        <sz val="10"/>
        <rFont val="宋体"/>
        <family val="0"/>
      </rPr>
      <t>肖沁雨</t>
    </r>
  </si>
  <si>
    <t>1651212036201</t>
  </si>
  <si>
    <r>
      <rPr>
        <sz val="10"/>
        <rFont val="宋体"/>
        <family val="0"/>
      </rPr>
      <t>马克思主义学院专职教师</t>
    </r>
  </si>
  <si>
    <t>01001010</t>
  </si>
  <si>
    <r>
      <rPr>
        <sz val="10"/>
        <rFont val="宋体"/>
        <family val="0"/>
      </rPr>
      <t>陈翼</t>
    </r>
  </si>
  <si>
    <t>1651210403916</t>
  </si>
  <si>
    <r>
      <rPr>
        <sz val="10"/>
        <rFont val="宋体"/>
        <family val="0"/>
      </rPr>
      <t>邓晓</t>
    </r>
  </si>
  <si>
    <t>1651211904522</t>
  </si>
  <si>
    <r>
      <rPr>
        <sz val="8"/>
        <rFont val="宋体"/>
        <family val="0"/>
      </rPr>
      <t>退役大学生士兵加分</t>
    </r>
  </si>
  <si>
    <r>
      <rPr>
        <sz val="10"/>
        <rFont val="宋体"/>
        <family val="0"/>
      </rPr>
      <t>蒋欣怡</t>
    </r>
  </si>
  <si>
    <t>1651211302327</t>
  </si>
  <si>
    <r>
      <rPr>
        <sz val="10"/>
        <rFont val="宋体"/>
        <family val="0"/>
      </rPr>
      <t>教务处教学研究人员</t>
    </r>
  </si>
  <si>
    <t>01001011</t>
  </si>
  <si>
    <r>
      <rPr>
        <sz val="10"/>
        <rFont val="宋体"/>
        <family val="0"/>
      </rPr>
      <t>肖珊</t>
    </r>
  </si>
  <si>
    <t>1651210308023</t>
  </si>
  <si>
    <r>
      <rPr>
        <sz val="10"/>
        <rFont val="宋体"/>
        <family val="0"/>
      </rPr>
      <t>罗皓月</t>
    </r>
  </si>
  <si>
    <t>1651211704828</t>
  </si>
  <si>
    <r>
      <rPr>
        <sz val="10"/>
        <rFont val="宋体"/>
        <family val="0"/>
      </rPr>
      <t>谭冰华</t>
    </r>
  </si>
  <si>
    <t>1651212016428</t>
  </si>
  <si>
    <r>
      <rPr>
        <sz val="10"/>
        <rFont val="宋体"/>
        <family val="0"/>
      </rPr>
      <t>信息中心信息化教学技术人员</t>
    </r>
  </si>
  <si>
    <t>01001012</t>
  </si>
  <si>
    <r>
      <rPr>
        <sz val="10"/>
        <rFont val="宋体"/>
        <family val="0"/>
      </rPr>
      <t>陈琴</t>
    </r>
  </si>
  <si>
    <t>1651211607626</t>
  </si>
  <si>
    <r>
      <rPr>
        <sz val="10"/>
        <rFont val="宋体"/>
        <family val="0"/>
      </rPr>
      <t>羊雪玲</t>
    </r>
  </si>
  <si>
    <t>1651212035320</t>
  </si>
  <si>
    <r>
      <rPr>
        <sz val="10"/>
        <rFont val="宋体"/>
        <family val="0"/>
      </rPr>
      <t>邓灵评</t>
    </r>
  </si>
  <si>
    <t>1651211101404</t>
  </si>
  <si>
    <r>
      <rPr>
        <sz val="10"/>
        <rFont val="宋体"/>
        <family val="0"/>
      </rPr>
      <t>卫生所医生</t>
    </r>
  </si>
  <si>
    <t>01001013</t>
  </si>
  <si>
    <r>
      <rPr>
        <sz val="10"/>
        <rFont val="宋体"/>
        <family val="0"/>
      </rPr>
      <t>张忆秋</t>
    </r>
  </si>
  <si>
    <t>1651210104501</t>
  </si>
  <si>
    <r>
      <rPr>
        <sz val="10"/>
        <rFont val="宋体"/>
        <family val="0"/>
      </rPr>
      <t>黄凯丽</t>
    </r>
  </si>
  <si>
    <t>1651210104521</t>
  </si>
  <si>
    <r>
      <rPr>
        <sz val="10"/>
        <rFont val="宋体"/>
        <family val="0"/>
      </rPr>
      <t>四川省交通运输运行调度中心</t>
    </r>
  </si>
  <si>
    <r>
      <rPr>
        <sz val="10"/>
        <rFont val="宋体"/>
        <family val="0"/>
      </rPr>
      <t>网络安全管理</t>
    </r>
  </si>
  <si>
    <t>01002014</t>
  </si>
  <si>
    <r>
      <rPr>
        <sz val="10"/>
        <rFont val="宋体"/>
        <family val="0"/>
      </rPr>
      <t>余贵蓉</t>
    </r>
  </si>
  <si>
    <t>1651211001915</t>
  </si>
  <si>
    <r>
      <rPr>
        <sz val="10"/>
        <rFont val="宋体"/>
        <family val="0"/>
      </rPr>
      <t>陈文姣</t>
    </r>
  </si>
  <si>
    <t>1651210502808</t>
  </si>
  <si>
    <r>
      <rPr>
        <sz val="10"/>
        <rFont val="宋体"/>
        <family val="0"/>
      </rPr>
      <t>张虹</t>
    </r>
  </si>
  <si>
    <t>1651211909810</t>
  </si>
  <si>
    <r>
      <rPr>
        <sz val="10"/>
        <rFont val="宋体"/>
        <family val="0"/>
      </rPr>
      <t>宣传报道</t>
    </r>
  </si>
  <si>
    <t>01002015</t>
  </si>
  <si>
    <r>
      <rPr>
        <sz val="10"/>
        <rFont val="宋体"/>
        <family val="0"/>
      </rPr>
      <t>徐雪彤</t>
    </r>
  </si>
  <si>
    <t>1651210400709</t>
  </si>
  <si>
    <r>
      <rPr>
        <sz val="10"/>
        <rFont val="宋体"/>
        <family val="0"/>
      </rPr>
      <t>邓国萃</t>
    </r>
  </si>
  <si>
    <t>1651211302407</t>
  </si>
  <si>
    <r>
      <rPr>
        <sz val="10"/>
        <rFont val="宋体"/>
        <family val="0"/>
      </rPr>
      <t>黄佳卉</t>
    </r>
  </si>
  <si>
    <t>1651210502613</t>
  </si>
  <si>
    <r>
      <rPr>
        <sz val="10"/>
        <rFont val="宋体"/>
        <family val="0"/>
      </rPr>
      <t>路网监测运行管理</t>
    </r>
  </si>
  <si>
    <t>01002016</t>
  </si>
  <si>
    <r>
      <rPr>
        <sz val="10"/>
        <rFont val="宋体"/>
        <family val="0"/>
      </rPr>
      <t>胡宇</t>
    </r>
  </si>
  <si>
    <t>1651211908111</t>
  </si>
  <si>
    <r>
      <rPr>
        <sz val="10"/>
        <rFont val="宋体"/>
        <family val="0"/>
      </rPr>
      <t>叶开</t>
    </r>
  </si>
  <si>
    <t>1651211300722</t>
  </si>
  <si>
    <r>
      <rPr>
        <sz val="10"/>
        <rFont val="宋体"/>
        <family val="0"/>
      </rPr>
      <t>吕嘉良</t>
    </r>
  </si>
  <si>
    <t>1651210702418</t>
  </si>
  <si>
    <r>
      <rPr>
        <sz val="10"/>
        <rFont val="宋体"/>
        <family val="0"/>
      </rPr>
      <t>应急值守调度管理</t>
    </r>
  </si>
  <si>
    <t>01002017</t>
  </si>
  <si>
    <r>
      <rPr>
        <sz val="10"/>
        <rFont val="宋体"/>
        <family val="0"/>
      </rPr>
      <t>黄陈</t>
    </r>
  </si>
  <si>
    <t>1651210502809</t>
  </si>
  <si>
    <r>
      <rPr>
        <sz val="10"/>
        <rFont val="宋体"/>
        <family val="0"/>
      </rPr>
      <t>黄何遥</t>
    </r>
  </si>
  <si>
    <t>1651212031109</t>
  </si>
  <si>
    <r>
      <rPr>
        <sz val="8"/>
        <rFont val="宋体"/>
        <family val="0"/>
      </rPr>
      <t>三支一扶加分</t>
    </r>
  </si>
  <si>
    <r>
      <rPr>
        <sz val="10"/>
        <rFont val="宋体"/>
        <family val="0"/>
      </rPr>
      <t>彭春</t>
    </r>
  </si>
  <si>
    <t>1651212104424</t>
  </si>
  <si>
    <r>
      <rPr>
        <sz val="10"/>
        <rFont val="宋体"/>
        <family val="0"/>
      </rPr>
      <t>四川省交通运输重点项目工作中心</t>
    </r>
  </si>
  <si>
    <r>
      <rPr>
        <sz val="10"/>
        <rFont val="宋体"/>
        <family val="0"/>
      </rPr>
      <t>工程管理</t>
    </r>
  </si>
  <si>
    <t>01003018</t>
  </si>
  <si>
    <r>
      <rPr>
        <sz val="10"/>
        <rFont val="宋体"/>
        <family val="0"/>
      </rPr>
      <t>蒲卓桁</t>
    </r>
  </si>
  <si>
    <t>1651210405012</t>
  </si>
  <si>
    <r>
      <rPr>
        <sz val="10"/>
        <rFont val="宋体"/>
        <family val="0"/>
      </rPr>
      <t>喻国平</t>
    </r>
  </si>
  <si>
    <t>1651211101409</t>
  </si>
  <si>
    <r>
      <rPr>
        <sz val="10"/>
        <rFont val="宋体"/>
        <family val="0"/>
      </rPr>
      <t>李恒江</t>
    </r>
  </si>
  <si>
    <t>1651210800617</t>
  </si>
  <si>
    <r>
      <rPr>
        <sz val="10"/>
        <rFont val="宋体"/>
        <family val="0"/>
      </rPr>
      <t>余建伟</t>
    </r>
  </si>
  <si>
    <t>1651211607425</t>
  </si>
  <si>
    <r>
      <rPr>
        <sz val="10"/>
        <rFont val="宋体"/>
        <family val="0"/>
      </rPr>
      <t>王明</t>
    </r>
  </si>
  <si>
    <t>1651211914816</t>
  </si>
  <si>
    <r>
      <rPr>
        <sz val="10"/>
        <rFont val="宋体"/>
        <family val="0"/>
      </rPr>
      <t>潘岳</t>
    </r>
  </si>
  <si>
    <t>1651210107224</t>
  </si>
  <si>
    <r>
      <rPr>
        <sz val="10"/>
        <rFont val="宋体"/>
        <family val="0"/>
      </rPr>
      <t>四川省交通运输厅交通建设工程造价管理站</t>
    </r>
  </si>
  <si>
    <r>
      <rPr>
        <sz val="10"/>
        <rFont val="宋体"/>
        <family val="0"/>
      </rPr>
      <t>党务工作</t>
    </r>
  </si>
  <si>
    <t>01004019</t>
  </si>
  <si>
    <r>
      <rPr>
        <sz val="10"/>
        <rFont val="宋体"/>
        <family val="0"/>
      </rPr>
      <t>郝英华</t>
    </r>
  </si>
  <si>
    <t>1651210307708</t>
  </si>
  <si>
    <r>
      <rPr>
        <sz val="10"/>
        <rFont val="宋体"/>
        <family val="0"/>
      </rPr>
      <t>胡秀秀</t>
    </r>
  </si>
  <si>
    <t>1651211908713</t>
  </si>
  <si>
    <r>
      <rPr>
        <sz val="10"/>
        <rFont val="宋体"/>
        <family val="0"/>
      </rPr>
      <t>陈邻轩</t>
    </r>
  </si>
  <si>
    <t>1651211809315</t>
  </si>
  <si>
    <r>
      <rPr>
        <sz val="10"/>
        <rFont val="宋体"/>
        <family val="0"/>
      </rPr>
      <t>四川省交通物流发展中心</t>
    </r>
  </si>
  <si>
    <r>
      <rPr>
        <sz val="10"/>
        <rFont val="宋体"/>
        <family val="0"/>
      </rPr>
      <t>文秘</t>
    </r>
  </si>
  <si>
    <t>01005020</t>
  </si>
  <si>
    <r>
      <rPr>
        <sz val="10"/>
        <rFont val="宋体"/>
        <family val="0"/>
      </rPr>
      <t>吴志军</t>
    </r>
  </si>
  <si>
    <t>1651210606808</t>
  </si>
  <si>
    <r>
      <rPr>
        <sz val="10"/>
        <rFont val="宋体"/>
        <family val="0"/>
      </rPr>
      <t>邓梅红</t>
    </r>
  </si>
  <si>
    <t>1651211202507</t>
  </si>
  <si>
    <r>
      <rPr>
        <sz val="10"/>
        <rFont val="宋体"/>
        <family val="0"/>
      </rPr>
      <t>毛霏</t>
    </r>
  </si>
  <si>
    <t>1651212029601</t>
  </si>
  <si>
    <r>
      <rPr>
        <sz val="10"/>
        <rFont val="宋体"/>
        <family val="0"/>
      </rPr>
      <t>财务会计</t>
    </r>
  </si>
  <si>
    <t>01005021</t>
  </si>
  <si>
    <r>
      <rPr>
        <sz val="10"/>
        <rFont val="宋体"/>
        <family val="0"/>
      </rPr>
      <t>陈文诗</t>
    </r>
  </si>
  <si>
    <t>1651211912315</t>
  </si>
  <si>
    <r>
      <rPr>
        <sz val="10"/>
        <rFont val="宋体"/>
        <family val="0"/>
      </rPr>
      <t>王丽君</t>
    </r>
  </si>
  <si>
    <t>1651211904009</t>
  </si>
  <si>
    <r>
      <rPr>
        <sz val="10"/>
        <rFont val="宋体"/>
        <family val="0"/>
      </rPr>
      <t>肖逸</t>
    </r>
  </si>
  <si>
    <t>1651212017616</t>
  </si>
  <si>
    <r>
      <rPr>
        <sz val="10"/>
        <rFont val="宋体"/>
        <family val="0"/>
      </rPr>
      <t>四川省交通宣传中心</t>
    </r>
  </si>
  <si>
    <r>
      <rPr>
        <sz val="10"/>
        <rFont val="宋体"/>
        <family val="0"/>
      </rPr>
      <t>新媒体运营</t>
    </r>
  </si>
  <si>
    <t>01006022</t>
  </si>
  <si>
    <r>
      <rPr>
        <sz val="10"/>
        <rFont val="宋体"/>
        <family val="0"/>
      </rPr>
      <t>邓若琪</t>
    </r>
  </si>
  <si>
    <t>1651210306509</t>
  </si>
  <si>
    <r>
      <rPr>
        <sz val="10"/>
        <rFont val="宋体"/>
        <family val="0"/>
      </rPr>
      <t>邬宇红</t>
    </r>
  </si>
  <si>
    <t>1651210801523</t>
  </si>
  <si>
    <r>
      <rPr>
        <sz val="10"/>
        <rFont val="宋体"/>
        <family val="0"/>
      </rPr>
      <t>万果</t>
    </r>
  </si>
  <si>
    <t>1651212037202</t>
  </si>
  <si>
    <r>
      <rPr>
        <sz val="10"/>
        <rFont val="宋体"/>
        <family val="0"/>
      </rPr>
      <t>王启迪</t>
    </r>
  </si>
  <si>
    <t>1651210609124</t>
  </si>
  <si>
    <r>
      <rPr>
        <sz val="10"/>
        <rFont val="宋体"/>
        <family val="0"/>
      </rPr>
      <t>何雨雪</t>
    </r>
  </si>
  <si>
    <t>1651211407523</t>
  </si>
  <si>
    <r>
      <rPr>
        <sz val="10"/>
        <rFont val="宋体"/>
        <family val="0"/>
      </rPr>
      <t>宋建鑫</t>
    </r>
  </si>
  <si>
    <t>1651210401510</t>
  </si>
  <si>
    <r>
      <rPr>
        <sz val="10"/>
        <rFont val="宋体"/>
        <family val="0"/>
      </rPr>
      <t>谢宛馨</t>
    </r>
  </si>
  <si>
    <t>1651211913108</t>
  </si>
  <si>
    <r>
      <rPr>
        <sz val="10"/>
        <rFont val="宋体"/>
        <family val="0"/>
      </rPr>
      <t>胡佳新</t>
    </r>
  </si>
  <si>
    <t>1651210406028</t>
  </si>
  <si>
    <r>
      <rPr>
        <sz val="10"/>
        <rFont val="宋体"/>
        <family val="0"/>
      </rPr>
      <t>余清松</t>
    </r>
  </si>
  <si>
    <t>1651210901320</t>
  </si>
  <si>
    <r>
      <rPr>
        <sz val="10"/>
        <rFont val="宋体"/>
        <family val="0"/>
      </rPr>
      <t>四川省交通运输厅信息中心</t>
    </r>
  </si>
  <si>
    <r>
      <rPr>
        <sz val="10"/>
        <rFont val="宋体"/>
        <family val="0"/>
      </rPr>
      <t>数据管理</t>
    </r>
  </si>
  <si>
    <t>01007023</t>
  </si>
  <si>
    <r>
      <rPr>
        <sz val="10"/>
        <rFont val="宋体"/>
        <family val="0"/>
      </rPr>
      <t>潘虹</t>
    </r>
  </si>
  <si>
    <t>1651210308915</t>
  </si>
  <si>
    <r>
      <rPr>
        <sz val="10"/>
        <rFont val="宋体"/>
        <family val="0"/>
      </rPr>
      <t>何萍</t>
    </r>
  </si>
  <si>
    <t>1651211705308</t>
  </si>
  <si>
    <r>
      <rPr>
        <sz val="10"/>
        <rFont val="宋体"/>
        <family val="0"/>
      </rPr>
      <t>李雨欣</t>
    </r>
  </si>
  <si>
    <t>1651212106109</t>
  </si>
  <si>
    <r>
      <rPr>
        <sz val="10"/>
        <rFont val="宋体"/>
        <family val="0"/>
      </rPr>
      <t>系统管理</t>
    </r>
  </si>
  <si>
    <t>01007024</t>
  </si>
  <si>
    <r>
      <rPr>
        <sz val="10"/>
        <rFont val="宋体"/>
        <family val="0"/>
      </rPr>
      <t>龚荟宇</t>
    </r>
  </si>
  <si>
    <t>1651210403030</t>
  </si>
  <si>
    <r>
      <rPr>
        <sz val="10"/>
        <rFont val="宋体"/>
        <family val="0"/>
      </rPr>
      <t>殷书林</t>
    </r>
  </si>
  <si>
    <t>1651210406230</t>
  </si>
  <si>
    <r>
      <rPr>
        <sz val="10"/>
        <rFont val="宋体"/>
        <family val="0"/>
      </rPr>
      <t>郭友钊</t>
    </r>
  </si>
  <si>
    <t>1651210204718</t>
  </si>
  <si>
    <r>
      <rPr>
        <sz val="10"/>
        <rFont val="宋体"/>
        <family val="0"/>
      </rPr>
      <t>四川省公路交通应急装备物资储备中心</t>
    </r>
  </si>
  <si>
    <r>
      <rPr>
        <sz val="10"/>
        <rFont val="宋体"/>
        <family val="0"/>
      </rPr>
      <t>电工</t>
    </r>
  </si>
  <si>
    <t>01008025</t>
  </si>
  <si>
    <r>
      <rPr>
        <sz val="10"/>
        <rFont val="宋体"/>
        <family val="0"/>
      </rPr>
      <t>陈良</t>
    </r>
  </si>
  <si>
    <t>1651212029425</t>
  </si>
  <si>
    <r>
      <rPr>
        <sz val="10"/>
        <rFont val="宋体"/>
        <family val="0"/>
      </rPr>
      <t>胡金宝</t>
    </r>
  </si>
  <si>
    <t>1651211908324</t>
  </si>
  <si>
    <r>
      <rPr>
        <sz val="10"/>
        <rFont val="宋体"/>
        <family val="0"/>
      </rPr>
      <t>祖维辉</t>
    </r>
  </si>
  <si>
    <t>1651211205127</t>
  </si>
  <si>
    <r>
      <rPr>
        <sz val="10"/>
        <rFont val="宋体"/>
        <family val="0"/>
      </rPr>
      <t>邓义薪</t>
    </r>
  </si>
  <si>
    <t>1651212037026</t>
  </si>
  <si>
    <r>
      <rPr>
        <sz val="10"/>
        <rFont val="宋体"/>
        <family val="0"/>
      </rPr>
      <t>蹇世宇</t>
    </r>
  </si>
  <si>
    <t>1651211102018</t>
  </si>
  <si>
    <r>
      <rPr>
        <sz val="10"/>
        <rFont val="宋体"/>
        <family val="0"/>
      </rPr>
      <t>段竞</t>
    </r>
  </si>
  <si>
    <t>1651211705522</t>
  </si>
  <si>
    <r>
      <rPr>
        <sz val="10"/>
        <rFont val="宋体"/>
        <family val="0"/>
      </rPr>
      <t>大型汽车驾驶员（一）</t>
    </r>
  </si>
  <si>
    <t>01008026</t>
  </si>
  <si>
    <r>
      <rPr>
        <sz val="10"/>
        <rFont val="宋体"/>
        <family val="0"/>
      </rPr>
      <t>李鑫豪</t>
    </r>
  </si>
  <si>
    <t>1651211807314</t>
  </si>
  <si>
    <r>
      <rPr>
        <sz val="10"/>
        <rFont val="宋体"/>
        <family val="0"/>
      </rPr>
      <t>邓康勇</t>
    </r>
  </si>
  <si>
    <t>1651211603013</t>
  </si>
  <si>
    <r>
      <t>结构化面试成绩（折合前）低于</t>
    </r>
    <r>
      <rPr>
        <sz val="8"/>
        <rFont val="Times New Roman"/>
        <family val="1"/>
      </rPr>
      <t>77</t>
    </r>
    <r>
      <rPr>
        <sz val="8"/>
        <rFont val="宋体"/>
        <family val="0"/>
      </rPr>
      <t>分，按规定取消应聘资格</t>
    </r>
  </si>
  <si>
    <r>
      <rPr>
        <sz val="10"/>
        <rFont val="宋体"/>
        <family val="0"/>
      </rPr>
      <t>大型汽车驾驶员（二）</t>
    </r>
  </si>
  <si>
    <t>01008027</t>
  </si>
  <si>
    <r>
      <rPr>
        <sz val="10"/>
        <rFont val="宋体"/>
        <family val="0"/>
      </rPr>
      <t>胡天生</t>
    </r>
  </si>
  <si>
    <t>1651212102908</t>
  </si>
  <si>
    <r>
      <rPr>
        <sz val="10"/>
        <rFont val="宋体"/>
        <family val="0"/>
      </rPr>
      <t>李永聪</t>
    </r>
  </si>
  <si>
    <t>1651212022325</t>
  </si>
  <si>
    <t>退役大学生士兵加分；结构化面试成绩（折合前）低于77分，按规定取消应聘资格</t>
  </si>
  <si>
    <r>
      <rPr>
        <sz val="10"/>
        <rFont val="宋体"/>
        <family val="0"/>
      </rPr>
      <t>四川省川藏铁路配套公路保障中心</t>
    </r>
  </si>
  <si>
    <r>
      <rPr>
        <sz val="10"/>
        <rFont val="宋体"/>
        <family val="0"/>
      </rPr>
      <t>公路建设运行保障</t>
    </r>
  </si>
  <si>
    <t>01009028</t>
  </si>
  <si>
    <r>
      <rPr>
        <sz val="10"/>
        <rFont val="宋体"/>
        <family val="0"/>
      </rPr>
      <t>韩航天</t>
    </r>
  </si>
  <si>
    <t>1651210610803</t>
  </si>
  <si>
    <r>
      <rPr>
        <sz val="10"/>
        <rFont val="宋体"/>
        <family val="0"/>
      </rPr>
      <t>罗欢</t>
    </r>
  </si>
  <si>
    <t>1651211608518</t>
  </si>
  <si>
    <r>
      <rPr>
        <sz val="10"/>
        <rFont val="宋体"/>
        <family val="0"/>
      </rPr>
      <t>何明卫</t>
    </r>
  </si>
  <si>
    <t>1651212015830</t>
  </si>
  <si>
    <r>
      <rPr>
        <sz val="10"/>
        <rFont val="宋体"/>
        <family val="0"/>
      </rPr>
      <t>青宇</t>
    </r>
  </si>
  <si>
    <t>1651211408616</t>
  </si>
  <si>
    <r>
      <rPr>
        <sz val="10"/>
        <rFont val="宋体"/>
        <family val="0"/>
      </rPr>
      <t>四川交通运输职业学校</t>
    </r>
  </si>
  <si>
    <r>
      <rPr>
        <sz val="10"/>
        <rFont val="宋体"/>
        <family val="0"/>
      </rPr>
      <t>工业机器人专业教师</t>
    </r>
  </si>
  <si>
    <t>01051001</t>
  </si>
  <si>
    <r>
      <rPr>
        <sz val="10"/>
        <rFont val="宋体"/>
        <family val="0"/>
      </rPr>
      <t>颜如玉</t>
    </r>
  </si>
  <si>
    <t>1751210111601</t>
  </si>
  <si>
    <r>
      <rPr>
        <sz val="10"/>
        <rFont val="宋体"/>
        <family val="0"/>
      </rPr>
      <t>何翠</t>
    </r>
  </si>
  <si>
    <t>1751210113422</t>
  </si>
  <si>
    <r>
      <rPr>
        <sz val="10"/>
        <rFont val="宋体"/>
        <family val="0"/>
      </rPr>
      <t>何胜鱼</t>
    </r>
  </si>
  <si>
    <t>1751210111203</t>
  </si>
  <si>
    <r>
      <rPr>
        <sz val="10"/>
        <rFont val="宋体"/>
        <family val="0"/>
      </rPr>
      <t>备注：根据《四川省交通运输厅关于下属事业单位</t>
    </r>
    <r>
      <rPr>
        <sz val="10"/>
        <rFont val="Times New Roman"/>
        <family val="1"/>
      </rPr>
      <t>2024</t>
    </r>
    <r>
      <rPr>
        <sz val="10"/>
        <rFont val="宋体"/>
        <family val="0"/>
      </rPr>
      <t>年上半年公开招聘工作人员公告》规定，如因面试入围资格审查或缺考出现空缺而造成实际参加面试人数与招聘人数之比低于规定的面试入围比例时，面试正常进行。该岗位面试人员结构化面试成绩（折合前）或试讲面试成绩（折合前）低于</t>
    </r>
    <r>
      <rPr>
        <sz val="10"/>
        <rFont val="Times New Roman"/>
        <family val="1"/>
      </rPr>
      <t>77</t>
    </r>
    <r>
      <rPr>
        <sz val="10"/>
        <rFont val="宋体"/>
        <family val="0"/>
      </rPr>
      <t>分的，取消应聘资格。</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</si>
</sst>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0"/>
      <name val="Arial"/>
      <family val="0"/>
    </font>
    <font>
      <sz val="11"/>
      <name val="宋体"/>
      <family val="0"/>
    </font>
    <font>
      <sz val="10"/>
      <name val="Times New Roman"/>
      <family val="1"/>
    </font>
    <font>
      <sz val="16"/>
      <name val="黑体"/>
      <family val="3"/>
    </font>
    <font>
      <sz val="18"/>
      <name val="方正小标宋_GBK"/>
      <family val="4"/>
    </font>
    <font>
      <sz val="18"/>
      <name val="Times New Roman"/>
      <family val="1"/>
    </font>
    <font>
      <sz val="10"/>
      <name val="黑体"/>
      <family val="3"/>
    </font>
    <font>
      <sz val="8"/>
      <name val="Times New Roman"/>
      <family val="1"/>
    </font>
    <font>
      <sz val="8"/>
      <name val="宋体"/>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53"/>
      <name val="宋体"/>
      <family val="0"/>
    </font>
    <font>
      <b/>
      <sz val="11"/>
      <color indexed="9"/>
      <name val="宋体"/>
      <family val="0"/>
    </font>
    <font>
      <sz val="11"/>
      <color indexed="10"/>
      <name val="宋体"/>
      <family val="0"/>
    </font>
    <font>
      <b/>
      <sz val="15"/>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63"/>
      <name val="宋体"/>
      <family val="0"/>
    </font>
    <font>
      <sz val="11"/>
      <color indexed="53"/>
      <name val="宋体"/>
      <family val="0"/>
    </font>
    <font>
      <i/>
      <sz val="11"/>
      <color indexed="23"/>
      <name val="宋体"/>
      <family val="0"/>
    </font>
    <font>
      <sz val="16"/>
      <name val="Times New Roman"/>
      <family val="1"/>
    </font>
    <font>
      <sz val="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ill="0" applyBorder="0" applyAlignment="0" applyProtection="0"/>
    <xf numFmtId="43" fontId="0" fillId="0" borderId="0" applyFill="0" applyBorder="0" applyAlignment="0" applyProtection="0"/>
    <xf numFmtId="0" fontId="35" fillId="0" borderId="3" applyNumberFormat="0" applyFill="0" applyAlignment="0" applyProtection="0"/>
    <xf numFmtId="42" fontId="0" fillId="0" borderId="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3">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9" xfId="0" applyFont="1" applyFill="1" applyBorder="1" applyAlignment="1" quotePrefix="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22"/>
  <sheetViews>
    <sheetView tabSelected="1" zoomScale="115" zoomScaleNormal="115" workbookViewId="0" topLeftCell="A1">
      <pane ySplit="3" topLeftCell="A97" activePane="bottomLeft" state="frozen"/>
      <selection pane="bottomLeft" activeCell="L106" sqref="L106"/>
    </sheetView>
  </sheetViews>
  <sheetFormatPr defaultColWidth="9.140625" defaultRowHeight="12.75"/>
  <cols>
    <col min="1" max="1" width="40.140625" style="2" customWidth="1"/>
    <col min="2" max="2" width="29.7109375" style="2" customWidth="1"/>
    <col min="3" max="3" width="9.57421875" style="2" customWidth="1"/>
    <col min="4" max="4" width="5.28125" style="2" customWidth="1"/>
    <col min="5" max="5" width="9.00390625" style="2" customWidth="1"/>
    <col min="6" max="6" width="15.140625" style="2" customWidth="1"/>
    <col min="7" max="7" width="8.8515625" style="2" customWidth="1"/>
    <col min="8" max="8" width="6.8515625" style="2" customWidth="1"/>
    <col min="9" max="9" width="7.00390625" style="3" customWidth="1"/>
    <col min="10" max="12" width="8.8515625" style="3" customWidth="1"/>
    <col min="13" max="13" width="7.57421875" style="3" customWidth="1"/>
    <col min="14" max="14" width="8.8515625" style="3" customWidth="1"/>
    <col min="15" max="15" width="7.140625" style="3" customWidth="1"/>
    <col min="16" max="16" width="5.140625" style="3" customWidth="1"/>
    <col min="17" max="17" width="9.00390625" style="3" customWidth="1"/>
    <col min="18" max="18" width="11.140625" style="3" customWidth="1"/>
    <col min="19" max="16384" width="9.140625" style="4" customWidth="1"/>
  </cols>
  <sheetData>
    <row r="1" ht="20.25">
      <c r="A1" s="5" t="s">
        <v>0</v>
      </c>
    </row>
    <row r="2" spans="1:18" ht="45.75" customHeight="1">
      <c r="A2" s="6" t="s">
        <v>1</v>
      </c>
      <c r="B2" s="7"/>
      <c r="C2" s="7"/>
      <c r="D2" s="7"/>
      <c r="E2" s="7"/>
      <c r="F2" s="7"/>
      <c r="G2" s="7"/>
      <c r="H2" s="7"/>
      <c r="I2" s="7"/>
      <c r="J2" s="7"/>
      <c r="K2" s="7"/>
      <c r="L2" s="7"/>
      <c r="M2" s="7"/>
      <c r="N2" s="7"/>
      <c r="O2" s="7"/>
      <c r="P2" s="7"/>
      <c r="Q2" s="7"/>
      <c r="R2" s="7"/>
    </row>
    <row r="3" spans="1:18" ht="42" customHeight="1">
      <c r="A3" s="8" t="s">
        <v>2</v>
      </c>
      <c r="B3" s="8" t="s">
        <v>3</v>
      </c>
      <c r="C3" s="8" t="s">
        <v>4</v>
      </c>
      <c r="D3" s="8" t="s">
        <v>5</v>
      </c>
      <c r="E3" s="8" t="s">
        <v>6</v>
      </c>
      <c r="F3" s="8" t="s">
        <v>7</v>
      </c>
      <c r="G3" s="9" t="s">
        <v>8</v>
      </c>
      <c r="H3" s="9" t="s">
        <v>9</v>
      </c>
      <c r="I3" s="11" t="s">
        <v>10</v>
      </c>
      <c r="J3" s="12" t="s">
        <v>11</v>
      </c>
      <c r="K3" s="12" t="s">
        <v>12</v>
      </c>
      <c r="L3" s="12" t="s">
        <v>13</v>
      </c>
      <c r="M3" s="11" t="s">
        <v>14</v>
      </c>
      <c r="N3" s="12" t="s">
        <v>15</v>
      </c>
      <c r="O3" s="11" t="s">
        <v>16</v>
      </c>
      <c r="P3" s="11" t="s">
        <v>17</v>
      </c>
      <c r="Q3" s="12" t="s">
        <v>18</v>
      </c>
      <c r="R3" s="11" t="s">
        <v>19</v>
      </c>
    </row>
    <row r="4" spans="1:18" s="1" customFormat="1" ht="12.75">
      <c r="A4" s="8" t="s">
        <v>20</v>
      </c>
      <c r="B4" s="8" t="s">
        <v>21</v>
      </c>
      <c r="C4" s="8" t="s">
        <v>22</v>
      </c>
      <c r="D4" s="8" t="s">
        <v>23</v>
      </c>
      <c r="E4" s="8" t="s">
        <v>24</v>
      </c>
      <c r="F4" s="8" t="s">
        <v>25</v>
      </c>
      <c r="G4" s="10">
        <v>63.2</v>
      </c>
      <c r="H4" s="10"/>
      <c r="I4" s="10">
        <v>63.2</v>
      </c>
      <c r="J4" s="10">
        <v>31.6</v>
      </c>
      <c r="K4" s="10">
        <v>82.6</v>
      </c>
      <c r="L4" s="10">
        <v>88.67</v>
      </c>
      <c r="M4" s="10">
        <f aca="true" t="shared" si="0" ref="M4:M10">K4*0.4+L4*0.6</f>
        <v>86.24199999999999</v>
      </c>
      <c r="N4" s="10">
        <f aca="true" t="shared" si="1" ref="N4:N10">M4*0.5</f>
        <v>43.120999999999995</v>
      </c>
      <c r="O4" s="10">
        <f aca="true" t="shared" si="2" ref="O4:O10">I4*0.5+(K4*0.4+L4*0.6)*0.5</f>
        <v>74.721</v>
      </c>
      <c r="P4" s="14">
        <f>RANK(O4,$O$4:$O$12)</f>
        <v>1</v>
      </c>
      <c r="Q4" s="8" t="s">
        <v>26</v>
      </c>
      <c r="R4" s="15"/>
    </row>
    <row r="5" spans="1:18" s="1" customFormat="1" ht="52.5">
      <c r="A5" s="8" t="s">
        <v>20</v>
      </c>
      <c r="B5" s="8" t="s">
        <v>21</v>
      </c>
      <c r="C5" s="8" t="s">
        <v>22</v>
      </c>
      <c r="D5" s="8" t="s">
        <v>23</v>
      </c>
      <c r="E5" s="8" t="s">
        <v>27</v>
      </c>
      <c r="F5" s="8" t="s">
        <v>28</v>
      </c>
      <c r="G5" s="10">
        <v>66.4</v>
      </c>
      <c r="H5" s="10"/>
      <c r="I5" s="10">
        <v>66.4</v>
      </c>
      <c r="J5" s="10">
        <v>33.2</v>
      </c>
      <c r="K5" s="10">
        <v>81.9</v>
      </c>
      <c r="L5" s="10">
        <v>76</v>
      </c>
      <c r="M5" s="10">
        <f t="shared" si="0"/>
        <v>78.36000000000001</v>
      </c>
      <c r="N5" s="10">
        <f t="shared" si="1"/>
        <v>39.18000000000001</v>
      </c>
      <c r="O5" s="10">
        <f t="shared" si="2"/>
        <v>72.38000000000001</v>
      </c>
      <c r="P5" s="14">
        <f>RANK(O5,$O$4:$O$12)</f>
        <v>2</v>
      </c>
      <c r="Q5" s="14"/>
      <c r="R5" s="16" t="s">
        <v>29</v>
      </c>
    </row>
    <row r="6" spans="1:18" s="1" customFormat="1" ht="12.75">
      <c r="A6" s="8" t="s">
        <v>20</v>
      </c>
      <c r="B6" s="8" t="s">
        <v>21</v>
      </c>
      <c r="C6" s="8" t="s">
        <v>22</v>
      </c>
      <c r="D6" s="8" t="s">
        <v>23</v>
      </c>
      <c r="E6" s="8" t="s">
        <v>30</v>
      </c>
      <c r="F6" s="8" t="s">
        <v>31</v>
      </c>
      <c r="G6" s="10">
        <v>61</v>
      </c>
      <c r="H6" s="10"/>
      <c r="I6" s="10">
        <v>61</v>
      </c>
      <c r="J6" s="10">
        <v>30.5</v>
      </c>
      <c r="K6" s="10">
        <v>84.1</v>
      </c>
      <c r="L6" s="10">
        <v>83</v>
      </c>
      <c r="M6" s="10">
        <f t="shared" si="0"/>
        <v>83.44</v>
      </c>
      <c r="N6" s="10">
        <f t="shared" si="1"/>
        <v>41.72</v>
      </c>
      <c r="O6" s="10">
        <f t="shared" si="2"/>
        <v>72.22</v>
      </c>
      <c r="P6" s="14">
        <f>RANK(O6,$O$4:$O$12)</f>
        <v>3</v>
      </c>
      <c r="Q6" s="8" t="s">
        <v>26</v>
      </c>
      <c r="R6" s="15"/>
    </row>
    <row r="7" spans="1:18" s="1" customFormat="1" ht="12.75">
      <c r="A7" s="8" t="s">
        <v>20</v>
      </c>
      <c r="B7" s="8" t="s">
        <v>21</v>
      </c>
      <c r="C7" s="8" t="s">
        <v>22</v>
      </c>
      <c r="D7" s="8" t="s">
        <v>23</v>
      </c>
      <c r="E7" s="8" t="s">
        <v>32</v>
      </c>
      <c r="F7" s="8" t="s">
        <v>33</v>
      </c>
      <c r="G7" s="10">
        <v>61.9</v>
      </c>
      <c r="H7" s="10"/>
      <c r="I7" s="10">
        <v>61.9</v>
      </c>
      <c r="J7" s="10">
        <v>30.95</v>
      </c>
      <c r="K7" s="10">
        <v>80.76</v>
      </c>
      <c r="L7" s="10">
        <v>82.67</v>
      </c>
      <c r="M7" s="10">
        <f t="shared" si="0"/>
        <v>81.906</v>
      </c>
      <c r="N7" s="10">
        <f t="shared" si="1"/>
        <v>40.953</v>
      </c>
      <c r="O7" s="10">
        <f t="shared" si="2"/>
        <v>71.903</v>
      </c>
      <c r="P7" s="14">
        <f>RANK(O7,$O$4:$O$12)</f>
        <v>4</v>
      </c>
      <c r="Q7" s="8" t="s">
        <v>26</v>
      </c>
      <c r="R7" s="15"/>
    </row>
    <row r="8" spans="1:18" s="1" customFormat="1" ht="12.75">
      <c r="A8" s="8" t="s">
        <v>20</v>
      </c>
      <c r="B8" s="8" t="s">
        <v>21</v>
      </c>
      <c r="C8" s="8" t="s">
        <v>22</v>
      </c>
      <c r="D8" s="8" t="s">
        <v>23</v>
      </c>
      <c r="E8" s="8" t="s">
        <v>34</v>
      </c>
      <c r="F8" s="8" t="s">
        <v>35</v>
      </c>
      <c r="G8" s="10">
        <v>53.5</v>
      </c>
      <c r="H8" s="10"/>
      <c r="I8" s="10">
        <v>53.5</v>
      </c>
      <c r="J8" s="10">
        <v>26.75</v>
      </c>
      <c r="K8" s="10">
        <v>80.5</v>
      </c>
      <c r="L8" s="10">
        <v>85</v>
      </c>
      <c r="M8" s="10">
        <f t="shared" si="0"/>
        <v>83.2</v>
      </c>
      <c r="N8" s="10">
        <f t="shared" si="1"/>
        <v>41.6</v>
      </c>
      <c r="O8" s="10">
        <f t="shared" si="2"/>
        <v>68.35</v>
      </c>
      <c r="P8" s="14">
        <f>RANK(O8,$O$4:$O$12)</f>
        <v>5</v>
      </c>
      <c r="Q8" s="14"/>
      <c r="R8" s="17" t="s">
        <v>36</v>
      </c>
    </row>
    <row r="9" spans="1:18" s="1" customFormat="1" ht="52.5">
      <c r="A9" s="8" t="s">
        <v>20</v>
      </c>
      <c r="B9" s="8" t="s">
        <v>21</v>
      </c>
      <c r="C9" s="8" t="s">
        <v>22</v>
      </c>
      <c r="D9" s="8" t="s">
        <v>23</v>
      </c>
      <c r="E9" s="8" t="s">
        <v>37</v>
      </c>
      <c r="F9" s="8" t="s">
        <v>38</v>
      </c>
      <c r="G9" s="10">
        <v>57.7</v>
      </c>
      <c r="H9" s="10"/>
      <c r="I9" s="10">
        <v>57.7</v>
      </c>
      <c r="J9" s="10">
        <v>28.85</v>
      </c>
      <c r="K9" s="10">
        <v>81.8</v>
      </c>
      <c r="L9" s="10">
        <v>76.33</v>
      </c>
      <c r="M9" s="10">
        <f t="shared" si="0"/>
        <v>78.518</v>
      </c>
      <c r="N9" s="10">
        <f t="shared" si="1"/>
        <v>39.259</v>
      </c>
      <c r="O9" s="10">
        <f t="shared" si="2"/>
        <v>68.10900000000001</v>
      </c>
      <c r="P9" s="14">
        <f>RANK(O9,$O$4:$O$12)</f>
        <v>6</v>
      </c>
      <c r="Q9" s="14"/>
      <c r="R9" s="16" t="s">
        <v>29</v>
      </c>
    </row>
    <row r="10" spans="1:18" s="1" customFormat="1" ht="52.5">
      <c r="A10" s="8" t="s">
        <v>20</v>
      </c>
      <c r="B10" s="8" t="s">
        <v>21</v>
      </c>
      <c r="C10" s="8" t="s">
        <v>22</v>
      </c>
      <c r="D10" s="8" t="s">
        <v>23</v>
      </c>
      <c r="E10" s="8" t="s">
        <v>39</v>
      </c>
      <c r="F10" s="8" t="s">
        <v>40</v>
      </c>
      <c r="G10" s="10">
        <v>46.9</v>
      </c>
      <c r="H10" s="10"/>
      <c r="I10" s="10">
        <v>46.9</v>
      </c>
      <c r="J10" s="10">
        <v>23.45</v>
      </c>
      <c r="K10" s="10">
        <v>79.84</v>
      </c>
      <c r="L10" s="10">
        <v>72.33</v>
      </c>
      <c r="M10" s="10">
        <f t="shared" si="0"/>
        <v>75.334</v>
      </c>
      <c r="N10" s="10">
        <f t="shared" si="1"/>
        <v>37.667</v>
      </c>
      <c r="O10" s="10">
        <f t="shared" si="2"/>
        <v>61.117000000000004</v>
      </c>
      <c r="P10" s="14">
        <f>RANK(O10,$O$4:$O$12)</f>
        <v>7</v>
      </c>
      <c r="Q10" s="14"/>
      <c r="R10" s="18" t="s">
        <v>41</v>
      </c>
    </row>
    <row r="11" spans="1:18" s="1" customFormat="1" ht="12.75">
      <c r="A11" s="8" t="s">
        <v>20</v>
      </c>
      <c r="B11" s="8" t="s">
        <v>21</v>
      </c>
      <c r="C11" s="22" t="s">
        <v>22</v>
      </c>
      <c r="D11" s="8" t="s">
        <v>23</v>
      </c>
      <c r="E11" s="8" t="s">
        <v>42</v>
      </c>
      <c r="F11" s="8" t="s">
        <v>43</v>
      </c>
      <c r="G11" s="10">
        <v>56.7</v>
      </c>
      <c r="H11" s="10"/>
      <c r="I11" s="10">
        <v>56.7</v>
      </c>
      <c r="J11" s="10">
        <v>28.35</v>
      </c>
      <c r="K11" s="13" t="s">
        <v>44</v>
      </c>
      <c r="L11" s="13" t="s">
        <v>44</v>
      </c>
      <c r="M11" s="13" t="str">
        <f>K11</f>
        <v>缺考</v>
      </c>
      <c r="N11" s="13" t="str">
        <f>L11</f>
        <v>缺考</v>
      </c>
      <c r="O11" s="10"/>
      <c r="P11" s="14"/>
      <c r="Q11" s="14"/>
      <c r="R11" s="17" t="s">
        <v>36</v>
      </c>
    </row>
    <row r="12" spans="1:18" s="1" customFormat="1" ht="12.75">
      <c r="A12" s="8" t="s">
        <v>20</v>
      </c>
      <c r="B12" s="8" t="s">
        <v>21</v>
      </c>
      <c r="C12" s="8" t="s">
        <v>22</v>
      </c>
      <c r="D12" s="8" t="s">
        <v>23</v>
      </c>
      <c r="E12" s="8" t="s">
        <v>45</v>
      </c>
      <c r="F12" s="8" t="s">
        <v>46</v>
      </c>
      <c r="G12" s="10">
        <v>49.2</v>
      </c>
      <c r="H12" s="10"/>
      <c r="I12" s="10">
        <v>49.2</v>
      </c>
      <c r="J12" s="10">
        <v>24.6</v>
      </c>
      <c r="K12" s="13" t="s">
        <v>44</v>
      </c>
      <c r="L12" s="13" t="s">
        <v>44</v>
      </c>
      <c r="M12" s="13" t="str">
        <f>K12</f>
        <v>缺考</v>
      </c>
      <c r="N12" s="13" t="str">
        <f>L12</f>
        <v>缺考</v>
      </c>
      <c r="O12" s="10"/>
      <c r="P12" s="14"/>
      <c r="Q12" s="14"/>
      <c r="R12" s="17" t="s">
        <v>36</v>
      </c>
    </row>
    <row r="13" spans="1:18" s="1" customFormat="1" ht="12.75">
      <c r="A13" s="8" t="s">
        <v>20</v>
      </c>
      <c r="B13" s="8" t="s">
        <v>47</v>
      </c>
      <c r="C13" s="8" t="s">
        <v>48</v>
      </c>
      <c r="D13" s="8" t="s">
        <v>49</v>
      </c>
      <c r="E13" s="8" t="s">
        <v>50</v>
      </c>
      <c r="F13" s="8" t="s">
        <v>51</v>
      </c>
      <c r="G13" s="10">
        <v>62.1</v>
      </c>
      <c r="H13" s="10"/>
      <c r="I13" s="10">
        <v>62.1</v>
      </c>
      <c r="J13" s="10">
        <v>31.05</v>
      </c>
      <c r="K13" s="10">
        <v>84.8</v>
      </c>
      <c r="L13" s="10">
        <v>81</v>
      </c>
      <c r="M13" s="10">
        <f aca="true" t="shared" si="3" ref="M4:M54">K13*0.4+L13*0.6</f>
        <v>82.52000000000001</v>
      </c>
      <c r="N13" s="10">
        <f aca="true" t="shared" si="4" ref="N4:N56">M13*0.5</f>
        <v>41.260000000000005</v>
      </c>
      <c r="O13" s="10">
        <f aca="true" t="shared" si="5" ref="O4:O56">I13*0.5+(K13*0.4+L13*0.6)*0.5</f>
        <v>72.31</v>
      </c>
      <c r="P13" s="14">
        <f>RANK(O13,$O$13:$O$17)</f>
        <v>1</v>
      </c>
      <c r="Q13" s="8" t="s">
        <v>26</v>
      </c>
      <c r="R13" s="15"/>
    </row>
    <row r="14" spans="1:18" s="1" customFormat="1" ht="12.75">
      <c r="A14" s="8" t="s">
        <v>20</v>
      </c>
      <c r="B14" s="8" t="s">
        <v>47</v>
      </c>
      <c r="C14" s="22" t="s">
        <v>48</v>
      </c>
      <c r="D14" s="8" t="s">
        <v>49</v>
      </c>
      <c r="E14" s="8" t="s">
        <v>52</v>
      </c>
      <c r="F14" s="8" t="s">
        <v>53</v>
      </c>
      <c r="G14" s="10">
        <v>60</v>
      </c>
      <c r="H14" s="10"/>
      <c r="I14" s="10">
        <v>60</v>
      </c>
      <c r="J14" s="10">
        <v>30</v>
      </c>
      <c r="K14" s="10">
        <v>82.2</v>
      </c>
      <c r="L14" s="10">
        <v>83.67</v>
      </c>
      <c r="M14" s="10">
        <f t="shared" si="3"/>
        <v>83.082</v>
      </c>
      <c r="N14" s="10">
        <f t="shared" si="4"/>
        <v>41.541</v>
      </c>
      <c r="O14" s="10">
        <f t="shared" si="5"/>
        <v>71.541</v>
      </c>
      <c r="P14" s="14">
        <f>RANK(O14,$O$13:$O$17)</f>
        <v>2</v>
      </c>
      <c r="Q14" s="8" t="s">
        <v>26</v>
      </c>
      <c r="R14" s="15"/>
    </row>
    <row r="15" spans="1:18" s="1" customFormat="1" ht="12.75">
      <c r="A15" s="8" t="s">
        <v>20</v>
      </c>
      <c r="B15" s="8" t="s">
        <v>47</v>
      </c>
      <c r="C15" s="8" t="s">
        <v>48</v>
      </c>
      <c r="D15" s="8" t="s">
        <v>49</v>
      </c>
      <c r="E15" s="8" t="s">
        <v>54</v>
      </c>
      <c r="F15" s="8" t="s">
        <v>55</v>
      </c>
      <c r="G15" s="10">
        <v>51.7</v>
      </c>
      <c r="H15" s="10"/>
      <c r="I15" s="10">
        <v>51.7</v>
      </c>
      <c r="J15" s="10">
        <v>25.85</v>
      </c>
      <c r="K15" s="10">
        <v>79</v>
      </c>
      <c r="L15" s="10">
        <v>80</v>
      </c>
      <c r="M15" s="10">
        <f t="shared" si="3"/>
        <v>79.6</v>
      </c>
      <c r="N15" s="10">
        <f t="shared" si="4"/>
        <v>39.8</v>
      </c>
      <c r="O15" s="10">
        <f t="shared" si="5"/>
        <v>65.65</v>
      </c>
      <c r="P15" s="14">
        <f>RANK(O15,$O$13:$O$17)</f>
        <v>3</v>
      </c>
      <c r="Q15" s="14"/>
      <c r="R15" s="15"/>
    </row>
    <row r="16" spans="1:18" s="1" customFormat="1" ht="12.75">
      <c r="A16" s="8" t="s">
        <v>20</v>
      </c>
      <c r="B16" s="8" t="s">
        <v>47</v>
      </c>
      <c r="C16" s="8" t="s">
        <v>48</v>
      </c>
      <c r="D16" s="8" t="s">
        <v>49</v>
      </c>
      <c r="E16" s="8" t="s">
        <v>56</v>
      </c>
      <c r="F16" s="8" t="s">
        <v>57</v>
      </c>
      <c r="G16" s="10">
        <v>47.5</v>
      </c>
      <c r="H16" s="10"/>
      <c r="I16" s="10">
        <v>47.5</v>
      </c>
      <c r="J16" s="10">
        <v>23.75</v>
      </c>
      <c r="K16" s="10">
        <v>81.6</v>
      </c>
      <c r="L16" s="10">
        <v>82.33</v>
      </c>
      <c r="M16" s="10">
        <f t="shared" si="3"/>
        <v>82.038</v>
      </c>
      <c r="N16" s="10">
        <f t="shared" si="4"/>
        <v>41.019</v>
      </c>
      <c r="O16" s="10">
        <f t="shared" si="5"/>
        <v>64.769</v>
      </c>
      <c r="P16" s="14">
        <f>RANK(O16,$O$13:$O$17)</f>
        <v>4</v>
      </c>
      <c r="Q16" s="14"/>
      <c r="R16" s="17" t="s">
        <v>36</v>
      </c>
    </row>
    <row r="17" spans="1:18" s="1" customFormat="1" ht="63">
      <c r="A17" s="8" t="s">
        <v>20</v>
      </c>
      <c r="B17" s="8" t="s">
        <v>47</v>
      </c>
      <c r="C17" s="8" t="s">
        <v>48</v>
      </c>
      <c r="D17" s="8" t="s">
        <v>49</v>
      </c>
      <c r="E17" s="8" t="s">
        <v>58</v>
      </c>
      <c r="F17" s="8" t="s">
        <v>59</v>
      </c>
      <c r="G17" s="10">
        <v>46.6</v>
      </c>
      <c r="H17" s="10"/>
      <c r="I17" s="10">
        <v>46.6</v>
      </c>
      <c r="J17" s="10">
        <v>23.3</v>
      </c>
      <c r="K17" s="10">
        <v>76.8</v>
      </c>
      <c r="L17" s="10">
        <v>69</v>
      </c>
      <c r="M17" s="10">
        <f t="shared" si="3"/>
        <v>72.12</v>
      </c>
      <c r="N17" s="10">
        <f t="shared" si="4"/>
        <v>36.06</v>
      </c>
      <c r="O17" s="10">
        <f t="shared" si="5"/>
        <v>59.36</v>
      </c>
      <c r="P17" s="14">
        <f>RANK(O17,$O$13:$O$17)</f>
        <v>5</v>
      </c>
      <c r="Q17" s="14"/>
      <c r="R17" s="18" t="s">
        <v>60</v>
      </c>
    </row>
    <row r="18" spans="1:18" s="1" customFormat="1" ht="12.75">
      <c r="A18" s="8" t="s">
        <v>20</v>
      </c>
      <c r="B18" s="8" t="s">
        <v>61</v>
      </c>
      <c r="C18" s="8" t="s">
        <v>62</v>
      </c>
      <c r="D18" s="8" t="s">
        <v>49</v>
      </c>
      <c r="E18" s="8" t="s">
        <v>63</v>
      </c>
      <c r="F18" s="8" t="s">
        <v>64</v>
      </c>
      <c r="G18" s="10">
        <v>55.1</v>
      </c>
      <c r="H18" s="10"/>
      <c r="I18" s="10">
        <v>55.1</v>
      </c>
      <c r="J18" s="10">
        <v>27.55</v>
      </c>
      <c r="K18" s="10">
        <v>79.4</v>
      </c>
      <c r="L18" s="10">
        <v>86.33</v>
      </c>
      <c r="M18" s="10">
        <f t="shared" si="3"/>
        <v>83.55799999999999</v>
      </c>
      <c r="N18" s="10">
        <f t="shared" si="4"/>
        <v>41.778999999999996</v>
      </c>
      <c r="O18" s="10">
        <f t="shared" si="5"/>
        <v>69.329</v>
      </c>
      <c r="P18" s="14">
        <f aca="true" t="shared" si="6" ref="P18:P23">RANK(O18,$O$18:$O$23)</f>
        <v>1</v>
      </c>
      <c r="Q18" s="8" t="s">
        <v>26</v>
      </c>
      <c r="R18" s="15"/>
    </row>
    <row r="19" spans="1:18" s="1" customFormat="1" ht="12.75">
      <c r="A19" s="8" t="s">
        <v>20</v>
      </c>
      <c r="B19" s="8" t="s">
        <v>61</v>
      </c>
      <c r="C19" s="8" t="s">
        <v>62</v>
      </c>
      <c r="D19" s="8" t="s">
        <v>49</v>
      </c>
      <c r="E19" s="8" t="s">
        <v>65</v>
      </c>
      <c r="F19" s="8" t="s">
        <v>66</v>
      </c>
      <c r="G19" s="10">
        <v>57.1</v>
      </c>
      <c r="H19" s="10"/>
      <c r="I19" s="10">
        <v>57.1</v>
      </c>
      <c r="J19" s="10">
        <v>28.55</v>
      </c>
      <c r="K19" s="10">
        <v>80</v>
      </c>
      <c r="L19" s="10">
        <v>75</v>
      </c>
      <c r="M19" s="10">
        <f t="shared" si="3"/>
        <v>77</v>
      </c>
      <c r="N19" s="10">
        <f t="shared" si="4"/>
        <v>38.5</v>
      </c>
      <c r="O19" s="10">
        <f t="shared" si="5"/>
        <v>67.05</v>
      </c>
      <c r="P19" s="14">
        <f t="shared" si="6"/>
        <v>2</v>
      </c>
      <c r="Q19" s="8" t="s">
        <v>26</v>
      </c>
      <c r="R19" s="17"/>
    </row>
    <row r="20" spans="1:18" s="1" customFormat="1" ht="12.75">
      <c r="A20" s="8" t="s">
        <v>20</v>
      </c>
      <c r="B20" s="8" t="s">
        <v>61</v>
      </c>
      <c r="C20" s="8" t="s">
        <v>62</v>
      </c>
      <c r="D20" s="8" t="s">
        <v>49</v>
      </c>
      <c r="E20" s="8" t="s">
        <v>67</v>
      </c>
      <c r="F20" s="8" t="s">
        <v>68</v>
      </c>
      <c r="G20" s="10">
        <v>53.1</v>
      </c>
      <c r="H20" s="10"/>
      <c r="I20" s="10">
        <v>53.1</v>
      </c>
      <c r="J20" s="10">
        <v>26.55</v>
      </c>
      <c r="K20" s="10">
        <v>78.8</v>
      </c>
      <c r="L20" s="10">
        <v>79.67</v>
      </c>
      <c r="M20" s="10">
        <f t="shared" si="3"/>
        <v>79.322</v>
      </c>
      <c r="N20" s="10">
        <f t="shared" si="4"/>
        <v>39.661</v>
      </c>
      <c r="O20" s="10">
        <f t="shared" si="5"/>
        <v>66.211</v>
      </c>
      <c r="P20" s="14">
        <f t="shared" si="6"/>
        <v>3</v>
      </c>
      <c r="Q20" s="14"/>
      <c r="R20" s="15"/>
    </row>
    <row r="21" spans="1:18" s="1" customFormat="1" ht="12.75">
      <c r="A21" s="8" t="s">
        <v>20</v>
      </c>
      <c r="B21" s="8" t="s">
        <v>61</v>
      </c>
      <c r="C21" s="8" t="s">
        <v>62</v>
      </c>
      <c r="D21" s="8" t="s">
        <v>49</v>
      </c>
      <c r="E21" s="8" t="s">
        <v>69</v>
      </c>
      <c r="F21" s="8" t="s">
        <v>70</v>
      </c>
      <c r="G21" s="10">
        <v>54.6</v>
      </c>
      <c r="H21" s="10"/>
      <c r="I21" s="10">
        <v>54.6</v>
      </c>
      <c r="J21" s="10">
        <v>27.3</v>
      </c>
      <c r="K21" s="10">
        <v>81</v>
      </c>
      <c r="L21" s="10">
        <v>75.33</v>
      </c>
      <c r="M21" s="10">
        <f t="shared" si="3"/>
        <v>77.598</v>
      </c>
      <c r="N21" s="10">
        <f t="shared" si="4"/>
        <v>38.799</v>
      </c>
      <c r="O21" s="10">
        <f t="shared" si="5"/>
        <v>66.099</v>
      </c>
      <c r="P21" s="14">
        <f t="shared" si="6"/>
        <v>4</v>
      </c>
      <c r="Q21" s="14"/>
      <c r="R21" s="15"/>
    </row>
    <row r="22" spans="1:18" s="1" customFormat="1" ht="12.75">
      <c r="A22" s="8" t="s">
        <v>20</v>
      </c>
      <c r="B22" s="8" t="s">
        <v>61</v>
      </c>
      <c r="C22" s="8" t="s">
        <v>62</v>
      </c>
      <c r="D22" s="8" t="s">
        <v>49</v>
      </c>
      <c r="E22" s="8" t="s">
        <v>71</v>
      </c>
      <c r="F22" s="8" t="s">
        <v>72</v>
      </c>
      <c r="G22" s="10">
        <v>47.6</v>
      </c>
      <c r="H22" s="10"/>
      <c r="I22" s="10">
        <v>47.6</v>
      </c>
      <c r="J22" s="10">
        <v>23.8</v>
      </c>
      <c r="K22" s="10">
        <v>82.2</v>
      </c>
      <c r="L22" s="10">
        <v>75.33</v>
      </c>
      <c r="M22" s="10">
        <f t="shared" si="3"/>
        <v>78.078</v>
      </c>
      <c r="N22" s="10">
        <f t="shared" si="4"/>
        <v>39.039</v>
      </c>
      <c r="O22" s="10">
        <f t="shared" si="5"/>
        <v>62.839</v>
      </c>
      <c r="P22" s="14">
        <f t="shared" si="6"/>
        <v>5</v>
      </c>
      <c r="Q22" s="14"/>
      <c r="R22" s="15"/>
    </row>
    <row r="23" spans="1:18" s="1" customFormat="1" ht="12.75">
      <c r="A23" s="8" t="s">
        <v>20</v>
      </c>
      <c r="B23" s="8" t="s">
        <v>61</v>
      </c>
      <c r="C23" s="8" t="s">
        <v>62</v>
      </c>
      <c r="D23" s="8" t="s">
        <v>49</v>
      </c>
      <c r="E23" s="8" t="s">
        <v>73</v>
      </c>
      <c r="F23" s="8" t="s">
        <v>74</v>
      </c>
      <c r="G23" s="10">
        <v>47</v>
      </c>
      <c r="H23" s="10"/>
      <c r="I23" s="10">
        <v>47</v>
      </c>
      <c r="J23" s="10">
        <v>23.5</v>
      </c>
      <c r="K23" s="10">
        <v>77.4</v>
      </c>
      <c r="L23" s="10">
        <v>62.33</v>
      </c>
      <c r="M23" s="10">
        <f t="shared" si="3"/>
        <v>68.358</v>
      </c>
      <c r="N23" s="10">
        <f t="shared" si="4"/>
        <v>34.179</v>
      </c>
      <c r="O23" s="10">
        <f t="shared" si="5"/>
        <v>57.679</v>
      </c>
      <c r="P23" s="14">
        <f t="shared" si="6"/>
        <v>6</v>
      </c>
      <c r="Q23" s="14"/>
      <c r="R23" s="17" t="s">
        <v>36</v>
      </c>
    </row>
    <row r="24" spans="1:18" s="1" customFormat="1" ht="12.75">
      <c r="A24" s="8" t="s">
        <v>20</v>
      </c>
      <c r="B24" s="8" t="s">
        <v>75</v>
      </c>
      <c r="C24" s="8" t="s">
        <v>76</v>
      </c>
      <c r="D24" s="8" t="s">
        <v>77</v>
      </c>
      <c r="E24" s="8" t="s">
        <v>78</v>
      </c>
      <c r="F24" s="8" t="s">
        <v>79</v>
      </c>
      <c r="G24" s="10">
        <v>68.5</v>
      </c>
      <c r="H24" s="10"/>
      <c r="I24" s="10">
        <v>68.5</v>
      </c>
      <c r="J24" s="10">
        <v>34.25</v>
      </c>
      <c r="K24" s="10">
        <v>83.6</v>
      </c>
      <c r="L24" s="10">
        <v>84.67</v>
      </c>
      <c r="M24" s="10">
        <f t="shared" si="3"/>
        <v>84.24199999999999</v>
      </c>
      <c r="N24" s="10">
        <f t="shared" si="4"/>
        <v>42.120999999999995</v>
      </c>
      <c r="O24" s="10">
        <f t="shared" si="5"/>
        <v>76.371</v>
      </c>
      <c r="P24" s="14">
        <f>RANK(O24,$O$24:$O$33)</f>
        <v>1</v>
      </c>
      <c r="Q24" s="8" t="s">
        <v>26</v>
      </c>
      <c r="R24" s="15"/>
    </row>
    <row r="25" spans="1:18" s="1" customFormat="1" ht="52.5">
      <c r="A25" s="8" t="s">
        <v>20</v>
      </c>
      <c r="B25" s="8" t="s">
        <v>75</v>
      </c>
      <c r="C25" s="8" t="s">
        <v>76</v>
      </c>
      <c r="D25" s="8" t="s">
        <v>77</v>
      </c>
      <c r="E25" s="8" t="s">
        <v>80</v>
      </c>
      <c r="F25" s="8" t="s">
        <v>81</v>
      </c>
      <c r="G25" s="10">
        <v>67.6</v>
      </c>
      <c r="H25" s="10"/>
      <c r="I25" s="10">
        <v>67.6</v>
      </c>
      <c r="J25" s="10">
        <v>33.8</v>
      </c>
      <c r="K25" s="10">
        <v>80.6</v>
      </c>
      <c r="L25" s="10">
        <v>75</v>
      </c>
      <c r="M25" s="10">
        <f t="shared" si="3"/>
        <v>77.24000000000001</v>
      </c>
      <c r="N25" s="10">
        <f t="shared" si="4"/>
        <v>38.620000000000005</v>
      </c>
      <c r="O25" s="10">
        <f t="shared" si="5"/>
        <v>72.42</v>
      </c>
      <c r="P25" s="14">
        <f aca="true" t="shared" si="7" ref="P25:P33">RANK(O25,$O$24:$O$33)</f>
        <v>2</v>
      </c>
      <c r="Q25" s="14"/>
      <c r="R25" s="16" t="s">
        <v>29</v>
      </c>
    </row>
    <row r="26" spans="1:18" s="1" customFormat="1" ht="52.5">
      <c r="A26" s="8" t="s">
        <v>20</v>
      </c>
      <c r="B26" s="8" t="s">
        <v>75</v>
      </c>
      <c r="C26" s="8" t="s">
        <v>76</v>
      </c>
      <c r="D26" s="8" t="s">
        <v>77</v>
      </c>
      <c r="E26" s="8" t="s">
        <v>82</v>
      </c>
      <c r="F26" s="8" t="s">
        <v>83</v>
      </c>
      <c r="G26" s="10">
        <v>65.6</v>
      </c>
      <c r="H26" s="10"/>
      <c r="I26" s="10">
        <v>65.6</v>
      </c>
      <c r="J26" s="10">
        <v>32.8</v>
      </c>
      <c r="K26" s="10">
        <v>83</v>
      </c>
      <c r="L26" s="10">
        <v>71.67</v>
      </c>
      <c r="M26" s="10">
        <f t="shared" si="3"/>
        <v>76.202</v>
      </c>
      <c r="N26" s="10">
        <f t="shared" si="4"/>
        <v>38.101</v>
      </c>
      <c r="O26" s="10">
        <f t="shared" si="5"/>
        <v>70.901</v>
      </c>
      <c r="P26" s="14">
        <f t="shared" si="7"/>
        <v>3</v>
      </c>
      <c r="Q26" s="14"/>
      <c r="R26" s="17" t="s">
        <v>29</v>
      </c>
    </row>
    <row r="27" spans="1:18" s="1" customFormat="1" ht="12.75">
      <c r="A27" s="8" t="s">
        <v>20</v>
      </c>
      <c r="B27" s="8" t="s">
        <v>75</v>
      </c>
      <c r="C27" s="8" t="s">
        <v>76</v>
      </c>
      <c r="D27" s="8" t="s">
        <v>77</v>
      </c>
      <c r="E27" s="8" t="s">
        <v>84</v>
      </c>
      <c r="F27" s="8" t="s">
        <v>85</v>
      </c>
      <c r="G27" s="10">
        <v>59.3</v>
      </c>
      <c r="H27" s="10"/>
      <c r="I27" s="10">
        <v>59.3</v>
      </c>
      <c r="J27" s="10">
        <v>29.65</v>
      </c>
      <c r="K27" s="10">
        <v>85.2</v>
      </c>
      <c r="L27" s="10">
        <v>79.67</v>
      </c>
      <c r="M27" s="10">
        <f t="shared" si="3"/>
        <v>81.882</v>
      </c>
      <c r="N27" s="10">
        <f t="shared" si="4"/>
        <v>40.941</v>
      </c>
      <c r="O27" s="10">
        <f t="shared" si="5"/>
        <v>70.59100000000001</v>
      </c>
      <c r="P27" s="14">
        <f t="shared" si="7"/>
        <v>4</v>
      </c>
      <c r="Q27" s="8" t="s">
        <v>26</v>
      </c>
      <c r="R27" s="19"/>
    </row>
    <row r="28" spans="1:18" s="1" customFormat="1" ht="52.5">
      <c r="A28" s="8" t="s">
        <v>20</v>
      </c>
      <c r="B28" s="8" t="s">
        <v>75</v>
      </c>
      <c r="C28" s="8" t="s">
        <v>76</v>
      </c>
      <c r="D28" s="8" t="s">
        <v>77</v>
      </c>
      <c r="E28" s="8" t="s">
        <v>86</v>
      </c>
      <c r="F28" s="8" t="s">
        <v>87</v>
      </c>
      <c r="G28" s="10">
        <v>54.2</v>
      </c>
      <c r="H28" s="10"/>
      <c r="I28" s="10">
        <v>54.2</v>
      </c>
      <c r="J28" s="10">
        <v>27.1</v>
      </c>
      <c r="K28" s="10">
        <v>83.2</v>
      </c>
      <c r="L28" s="10">
        <v>72.33</v>
      </c>
      <c r="M28" s="10">
        <f t="shared" si="3"/>
        <v>76.678</v>
      </c>
      <c r="N28" s="10">
        <f t="shared" si="4"/>
        <v>38.339</v>
      </c>
      <c r="O28" s="10">
        <f t="shared" si="5"/>
        <v>65.439</v>
      </c>
      <c r="P28" s="14">
        <f t="shared" si="7"/>
        <v>5</v>
      </c>
      <c r="Q28" s="14"/>
      <c r="R28" s="17" t="s">
        <v>29</v>
      </c>
    </row>
    <row r="29" spans="1:18" s="1" customFormat="1" ht="52.5">
      <c r="A29" s="8" t="s">
        <v>20</v>
      </c>
      <c r="B29" s="8" t="s">
        <v>75</v>
      </c>
      <c r="C29" s="8" t="s">
        <v>76</v>
      </c>
      <c r="D29" s="8" t="s">
        <v>77</v>
      </c>
      <c r="E29" s="8" t="s">
        <v>88</v>
      </c>
      <c r="F29" s="8" t="s">
        <v>89</v>
      </c>
      <c r="G29" s="10">
        <v>52.1</v>
      </c>
      <c r="H29" s="10"/>
      <c r="I29" s="10">
        <v>52.1</v>
      </c>
      <c r="J29" s="10">
        <v>26.05</v>
      </c>
      <c r="K29" s="10">
        <v>82</v>
      </c>
      <c r="L29" s="10">
        <v>76.33</v>
      </c>
      <c r="M29" s="10">
        <f t="shared" si="3"/>
        <v>78.598</v>
      </c>
      <c r="N29" s="10">
        <f t="shared" si="4"/>
        <v>39.299</v>
      </c>
      <c r="O29" s="10">
        <f t="shared" si="5"/>
        <v>65.349</v>
      </c>
      <c r="P29" s="14">
        <f t="shared" si="7"/>
        <v>6</v>
      </c>
      <c r="Q29" s="14"/>
      <c r="R29" s="17" t="s">
        <v>29</v>
      </c>
    </row>
    <row r="30" spans="1:18" s="1" customFormat="1" ht="52.5">
      <c r="A30" s="8" t="s">
        <v>20</v>
      </c>
      <c r="B30" s="8" t="s">
        <v>75</v>
      </c>
      <c r="C30" s="8" t="s">
        <v>76</v>
      </c>
      <c r="D30" s="8" t="s">
        <v>77</v>
      </c>
      <c r="E30" s="8" t="s">
        <v>90</v>
      </c>
      <c r="F30" s="8" t="s">
        <v>91</v>
      </c>
      <c r="G30" s="10">
        <v>52.9</v>
      </c>
      <c r="H30" s="10"/>
      <c r="I30" s="10">
        <v>52.9</v>
      </c>
      <c r="J30" s="10">
        <v>26.45</v>
      </c>
      <c r="K30" s="10">
        <v>84.4</v>
      </c>
      <c r="L30" s="10">
        <v>73.33</v>
      </c>
      <c r="M30" s="10">
        <f t="shared" si="3"/>
        <v>77.75800000000001</v>
      </c>
      <c r="N30" s="10">
        <f t="shared" si="4"/>
        <v>38.879000000000005</v>
      </c>
      <c r="O30" s="10">
        <f t="shared" si="5"/>
        <v>65.32900000000001</v>
      </c>
      <c r="P30" s="14">
        <f t="shared" si="7"/>
        <v>7</v>
      </c>
      <c r="Q30" s="14"/>
      <c r="R30" s="17" t="s">
        <v>29</v>
      </c>
    </row>
    <row r="31" spans="1:18" s="1" customFormat="1" ht="52.5">
      <c r="A31" s="8" t="s">
        <v>20</v>
      </c>
      <c r="B31" s="8" t="s">
        <v>75</v>
      </c>
      <c r="C31" s="8" t="s">
        <v>76</v>
      </c>
      <c r="D31" s="8" t="s">
        <v>77</v>
      </c>
      <c r="E31" s="8" t="s">
        <v>92</v>
      </c>
      <c r="F31" s="8" t="s">
        <v>93</v>
      </c>
      <c r="G31" s="10">
        <v>54.2</v>
      </c>
      <c r="H31" s="10"/>
      <c r="I31" s="10">
        <v>54.2</v>
      </c>
      <c r="J31" s="10">
        <v>27.1</v>
      </c>
      <c r="K31" s="10">
        <v>77.4</v>
      </c>
      <c r="L31" s="10">
        <v>71.67</v>
      </c>
      <c r="M31" s="10">
        <f t="shared" si="3"/>
        <v>73.962</v>
      </c>
      <c r="N31" s="10">
        <f t="shared" si="4"/>
        <v>36.981</v>
      </c>
      <c r="O31" s="10">
        <f t="shared" si="5"/>
        <v>64.081</v>
      </c>
      <c r="P31" s="14">
        <f t="shared" si="7"/>
        <v>8</v>
      </c>
      <c r="Q31" s="14"/>
      <c r="R31" s="17" t="s">
        <v>29</v>
      </c>
    </row>
    <row r="32" spans="1:18" s="1" customFormat="1" ht="12.75">
      <c r="A32" s="8" t="s">
        <v>20</v>
      </c>
      <c r="B32" s="8" t="s">
        <v>75</v>
      </c>
      <c r="C32" s="8" t="s">
        <v>76</v>
      </c>
      <c r="D32" s="8" t="s">
        <v>77</v>
      </c>
      <c r="E32" s="8" t="s">
        <v>94</v>
      </c>
      <c r="F32" s="8" t="s">
        <v>95</v>
      </c>
      <c r="G32" s="10">
        <v>46</v>
      </c>
      <c r="H32" s="10"/>
      <c r="I32" s="10">
        <v>46</v>
      </c>
      <c r="J32" s="10">
        <v>23</v>
      </c>
      <c r="K32" s="10">
        <v>81.4</v>
      </c>
      <c r="L32" s="10">
        <v>77</v>
      </c>
      <c r="M32" s="10">
        <f t="shared" si="3"/>
        <v>78.75999999999999</v>
      </c>
      <c r="N32" s="10">
        <f t="shared" si="4"/>
        <v>39.379999999999995</v>
      </c>
      <c r="O32" s="10">
        <f t="shared" si="5"/>
        <v>62.379999999999995</v>
      </c>
      <c r="P32" s="14">
        <f t="shared" si="7"/>
        <v>9</v>
      </c>
      <c r="Q32" s="8" t="s">
        <v>26</v>
      </c>
      <c r="R32" s="15"/>
    </row>
    <row r="33" spans="1:18" s="1" customFormat="1" ht="12.75">
      <c r="A33" s="8" t="s">
        <v>20</v>
      </c>
      <c r="B33" s="8" t="s">
        <v>75</v>
      </c>
      <c r="C33" s="8" t="s">
        <v>76</v>
      </c>
      <c r="D33" s="8" t="s">
        <v>77</v>
      </c>
      <c r="E33" s="8" t="s">
        <v>96</v>
      </c>
      <c r="F33" s="8" t="s">
        <v>97</v>
      </c>
      <c r="G33" s="10">
        <v>32</v>
      </c>
      <c r="H33" s="10"/>
      <c r="I33" s="10">
        <v>32</v>
      </c>
      <c r="J33" s="10">
        <v>16</v>
      </c>
      <c r="K33" s="10">
        <v>80</v>
      </c>
      <c r="L33" s="10">
        <v>78</v>
      </c>
      <c r="M33" s="10">
        <f t="shared" si="3"/>
        <v>78.8</v>
      </c>
      <c r="N33" s="10">
        <f t="shared" si="4"/>
        <v>39.4</v>
      </c>
      <c r="O33" s="10">
        <f t="shared" si="5"/>
        <v>55.4</v>
      </c>
      <c r="P33" s="14">
        <f t="shared" si="7"/>
        <v>10</v>
      </c>
      <c r="Q33" s="8" t="s">
        <v>26</v>
      </c>
      <c r="R33" s="15"/>
    </row>
    <row r="34" spans="1:18" s="1" customFormat="1" ht="12.75">
      <c r="A34" s="8" t="s">
        <v>20</v>
      </c>
      <c r="B34" s="8" t="s">
        <v>98</v>
      </c>
      <c r="C34" s="8" t="s">
        <v>99</v>
      </c>
      <c r="D34" s="8" t="s">
        <v>23</v>
      </c>
      <c r="E34" s="8" t="s">
        <v>100</v>
      </c>
      <c r="F34" s="8" t="s">
        <v>101</v>
      </c>
      <c r="G34" s="10">
        <v>67.4</v>
      </c>
      <c r="H34" s="10"/>
      <c r="I34" s="10">
        <v>67.4</v>
      </c>
      <c r="J34" s="10">
        <v>33.7</v>
      </c>
      <c r="K34" s="10">
        <v>79.4</v>
      </c>
      <c r="L34" s="10">
        <v>78.67</v>
      </c>
      <c r="M34" s="10">
        <f t="shared" si="3"/>
        <v>78.962</v>
      </c>
      <c r="N34" s="10">
        <f t="shared" si="4"/>
        <v>39.481</v>
      </c>
      <c r="O34" s="10">
        <f t="shared" si="5"/>
        <v>73.18100000000001</v>
      </c>
      <c r="P34" s="14">
        <f>RANK(O34,$O$34:$O$38)</f>
        <v>1</v>
      </c>
      <c r="Q34" s="8" t="s">
        <v>26</v>
      </c>
      <c r="R34" s="15"/>
    </row>
    <row r="35" spans="1:18" s="1" customFormat="1" ht="12.75">
      <c r="A35" s="8" t="s">
        <v>20</v>
      </c>
      <c r="B35" s="8" t="s">
        <v>98</v>
      </c>
      <c r="C35" s="8" t="s">
        <v>99</v>
      </c>
      <c r="D35" s="8" t="s">
        <v>23</v>
      </c>
      <c r="E35" s="8" t="s">
        <v>102</v>
      </c>
      <c r="F35" s="8" t="s">
        <v>103</v>
      </c>
      <c r="G35" s="10">
        <v>59.2</v>
      </c>
      <c r="H35" s="10"/>
      <c r="I35" s="10">
        <v>59.2</v>
      </c>
      <c r="J35" s="10">
        <v>29.6</v>
      </c>
      <c r="K35" s="10">
        <v>78.2</v>
      </c>
      <c r="L35" s="10">
        <v>80</v>
      </c>
      <c r="M35" s="10">
        <f t="shared" si="3"/>
        <v>79.28</v>
      </c>
      <c r="N35" s="10">
        <f t="shared" si="4"/>
        <v>39.64</v>
      </c>
      <c r="O35" s="10">
        <f t="shared" si="5"/>
        <v>69.24000000000001</v>
      </c>
      <c r="P35" s="14">
        <f>RANK(O35,$O$34:$O$38)</f>
        <v>2</v>
      </c>
      <c r="Q35" s="8" t="s">
        <v>26</v>
      </c>
      <c r="R35" s="19"/>
    </row>
    <row r="36" spans="1:18" s="1" customFormat="1" ht="12.75">
      <c r="A36" s="8" t="s">
        <v>20</v>
      </c>
      <c r="B36" s="8" t="s">
        <v>98</v>
      </c>
      <c r="C36" s="8" t="s">
        <v>99</v>
      </c>
      <c r="D36" s="8" t="s">
        <v>23</v>
      </c>
      <c r="E36" s="8" t="s">
        <v>104</v>
      </c>
      <c r="F36" s="8" t="s">
        <v>105</v>
      </c>
      <c r="G36" s="10">
        <v>45.2</v>
      </c>
      <c r="H36" s="10"/>
      <c r="I36" s="10">
        <v>45.2</v>
      </c>
      <c r="J36" s="10">
        <v>22.6</v>
      </c>
      <c r="K36" s="10">
        <v>86.3</v>
      </c>
      <c r="L36" s="10">
        <v>83.67</v>
      </c>
      <c r="M36" s="10">
        <f t="shared" si="3"/>
        <v>84.72200000000001</v>
      </c>
      <c r="N36" s="10">
        <f t="shared" si="4"/>
        <v>42.361000000000004</v>
      </c>
      <c r="O36" s="10">
        <f t="shared" si="5"/>
        <v>64.96100000000001</v>
      </c>
      <c r="P36" s="14">
        <f>RANK(O36,$O$34:$O$38)</f>
        <v>3</v>
      </c>
      <c r="Q36" s="8" t="s">
        <v>26</v>
      </c>
      <c r="R36" s="19"/>
    </row>
    <row r="37" spans="1:18" s="1" customFormat="1" ht="12.75">
      <c r="A37" s="8" t="s">
        <v>20</v>
      </c>
      <c r="B37" s="8" t="s">
        <v>98</v>
      </c>
      <c r="C37" s="8" t="s">
        <v>99</v>
      </c>
      <c r="D37" s="8" t="s">
        <v>23</v>
      </c>
      <c r="E37" s="8" t="s">
        <v>106</v>
      </c>
      <c r="F37" s="8" t="s">
        <v>107</v>
      </c>
      <c r="G37" s="10">
        <v>47.5</v>
      </c>
      <c r="H37" s="10"/>
      <c r="I37" s="10">
        <v>47.5</v>
      </c>
      <c r="J37" s="10">
        <v>23.75</v>
      </c>
      <c r="K37" s="10">
        <v>80.7</v>
      </c>
      <c r="L37" s="10">
        <v>81.33</v>
      </c>
      <c r="M37" s="10">
        <f t="shared" si="3"/>
        <v>81.078</v>
      </c>
      <c r="N37" s="10">
        <f t="shared" si="4"/>
        <v>40.539</v>
      </c>
      <c r="O37" s="10">
        <f t="shared" si="5"/>
        <v>64.289</v>
      </c>
      <c r="P37" s="14">
        <f>RANK(O37,$O$34:$O$38)</f>
        <v>4</v>
      </c>
      <c r="Q37" s="14"/>
      <c r="R37" s="19"/>
    </row>
    <row r="38" spans="1:18" s="1" customFormat="1" ht="12.75">
      <c r="A38" s="8" t="s">
        <v>20</v>
      </c>
      <c r="B38" s="8" t="s">
        <v>98</v>
      </c>
      <c r="C38" s="8" t="s">
        <v>99</v>
      </c>
      <c r="D38" s="8" t="s">
        <v>23</v>
      </c>
      <c r="E38" s="8" t="s">
        <v>108</v>
      </c>
      <c r="F38" s="8" t="s">
        <v>109</v>
      </c>
      <c r="G38" s="10">
        <v>54</v>
      </c>
      <c r="H38" s="10"/>
      <c r="I38" s="10">
        <v>54</v>
      </c>
      <c r="J38" s="10">
        <v>27</v>
      </c>
      <c r="K38" s="13" t="s">
        <v>44</v>
      </c>
      <c r="L38" s="13" t="s">
        <v>44</v>
      </c>
      <c r="M38" s="13" t="str">
        <f>K38</f>
        <v>缺考</v>
      </c>
      <c r="N38" s="13" t="str">
        <f>L38</f>
        <v>缺考</v>
      </c>
      <c r="O38" s="10"/>
      <c r="P38" s="14"/>
      <c r="Q38" s="14"/>
      <c r="R38" s="19"/>
    </row>
    <row r="39" spans="1:18" s="1" customFormat="1" ht="12.75">
      <c r="A39" s="8" t="s">
        <v>20</v>
      </c>
      <c r="B39" s="8" t="s">
        <v>110</v>
      </c>
      <c r="C39" s="8" t="s">
        <v>111</v>
      </c>
      <c r="D39" s="8" t="s">
        <v>49</v>
      </c>
      <c r="E39" s="8" t="s">
        <v>112</v>
      </c>
      <c r="F39" s="8" t="s">
        <v>113</v>
      </c>
      <c r="G39" s="10">
        <v>68.3</v>
      </c>
      <c r="H39" s="10"/>
      <c r="I39" s="10">
        <v>68.3</v>
      </c>
      <c r="J39" s="10">
        <v>34.15</v>
      </c>
      <c r="K39" s="10">
        <v>80.2</v>
      </c>
      <c r="L39" s="10">
        <v>79</v>
      </c>
      <c r="M39" s="10">
        <f t="shared" si="3"/>
        <v>79.48</v>
      </c>
      <c r="N39" s="10">
        <f t="shared" si="4"/>
        <v>39.74</v>
      </c>
      <c r="O39" s="10">
        <f t="shared" si="5"/>
        <v>73.89</v>
      </c>
      <c r="P39" s="14">
        <f aca="true" t="shared" si="8" ref="P39:P44">RANK(O39,$O$39:$O$44)</f>
        <v>1</v>
      </c>
      <c r="Q39" s="8" t="s">
        <v>26</v>
      </c>
      <c r="R39" s="15"/>
    </row>
    <row r="40" spans="1:18" s="1" customFormat="1" ht="12.75">
      <c r="A40" s="8" t="s">
        <v>20</v>
      </c>
      <c r="B40" s="8" t="s">
        <v>110</v>
      </c>
      <c r="C40" s="8" t="s">
        <v>111</v>
      </c>
      <c r="D40" s="8" t="s">
        <v>49</v>
      </c>
      <c r="E40" s="8" t="s">
        <v>114</v>
      </c>
      <c r="F40" s="8" t="s">
        <v>115</v>
      </c>
      <c r="G40" s="10">
        <v>65.4</v>
      </c>
      <c r="H40" s="10"/>
      <c r="I40" s="10">
        <v>65.4</v>
      </c>
      <c r="J40" s="10">
        <v>32.7</v>
      </c>
      <c r="K40" s="10">
        <v>79.4</v>
      </c>
      <c r="L40" s="10">
        <v>81</v>
      </c>
      <c r="M40" s="10">
        <f t="shared" si="3"/>
        <v>80.36000000000001</v>
      </c>
      <c r="N40" s="10">
        <f t="shared" si="4"/>
        <v>40.18000000000001</v>
      </c>
      <c r="O40" s="10">
        <f t="shared" si="5"/>
        <v>72.88000000000001</v>
      </c>
      <c r="P40" s="14">
        <f t="shared" si="8"/>
        <v>2</v>
      </c>
      <c r="Q40" s="8" t="s">
        <v>26</v>
      </c>
      <c r="R40" s="15"/>
    </row>
    <row r="41" spans="1:18" s="1" customFormat="1" ht="12.75">
      <c r="A41" s="8" t="s">
        <v>20</v>
      </c>
      <c r="B41" s="8" t="s">
        <v>110</v>
      </c>
      <c r="C41" s="8" t="s">
        <v>111</v>
      </c>
      <c r="D41" s="8" t="s">
        <v>49</v>
      </c>
      <c r="E41" s="8" t="s">
        <v>116</v>
      </c>
      <c r="F41" s="8" t="s">
        <v>117</v>
      </c>
      <c r="G41" s="10">
        <v>56.6</v>
      </c>
      <c r="H41" s="10"/>
      <c r="I41" s="10">
        <v>56.6</v>
      </c>
      <c r="J41" s="10">
        <v>28.3</v>
      </c>
      <c r="K41" s="10">
        <v>80.8</v>
      </c>
      <c r="L41" s="10">
        <v>83.67</v>
      </c>
      <c r="M41" s="10">
        <f t="shared" si="3"/>
        <v>82.52199999999999</v>
      </c>
      <c r="N41" s="10">
        <f t="shared" si="4"/>
        <v>41.260999999999996</v>
      </c>
      <c r="O41" s="10">
        <f t="shared" si="5"/>
        <v>69.56099999999999</v>
      </c>
      <c r="P41" s="14">
        <f t="shared" si="8"/>
        <v>3</v>
      </c>
      <c r="Q41" s="14"/>
      <c r="R41" s="15"/>
    </row>
    <row r="42" spans="1:18" s="1" customFormat="1" ht="12.75">
      <c r="A42" s="8" t="s">
        <v>20</v>
      </c>
      <c r="B42" s="8" t="s">
        <v>110</v>
      </c>
      <c r="C42" s="8" t="s">
        <v>111</v>
      </c>
      <c r="D42" s="8" t="s">
        <v>49</v>
      </c>
      <c r="E42" s="8" t="s">
        <v>118</v>
      </c>
      <c r="F42" s="8" t="s">
        <v>119</v>
      </c>
      <c r="G42" s="10">
        <v>59.8</v>
      </c>
      <c r="H42" s="10"/>
      <c r="I42" s="10">
        <v>59.8</v>
      </c>
      <c r="J42" s="10">
        <v>29.9</v>
      </c>
      <c r="K42" s="10">
        <v>79.2</v>
      </c>
      <c r="L42" s="10">
        <v>79</v>
      </c>
      <c r="M42" s="10">
        <f t="shared" si="3"/>
        <v>79.08</v>
      </c>
      <c r="N42" s="10">
        <f t="shared" si="4"/>
        <v>39.54</v>
      </c>
      <c r="O42" s="10">
        <f t="shared" si="5"/>
        <v>69.44</v>
      </c>
      <c r="P42" s="14">
        <f t="shared" si="8"/>
        <v>4</v>
      </c>
      <c r="Q42" s="14"/>
      <c r="R42" s="15"/>
    </row>
    <row r="43" spans="1:18" s="1" customFormat="1" ht="12.75">
      <c r="A43" s="8" t="s">
        <v>20</v>
      </c>
      <c r="B43" s="8" t="s">
        <v>110</v>
      </c>
      <c r="C43" s="8" t="s">
        <v>111</v>
      </c>
      <c r="D43" s="8" t="s">
        <v>49</v>
      </c>
      <c r="E43" s="8" t="s">
        <v>120</v>
      </c>
      <c r="F43" s="8" t="s">
        <v>121</v>
      </c>
      <c r="G43" s="10">
        <v>57.7</v>
      </c>
      <c r="H43" s="10"/>
      <c r="I43" s="10">
        <v>57.7</v>
      </c>
      <c r="J43" s="10">
        <v>28.85</v>
      </c>
      <c r="K43" s="10">
        <v>76.8</v>
      </c>
      <c r="L43" s="10">
        <v>80.33</v>
      </c>
      <c r="M43" s="10">
        <f t="shared" si="3"/>
        <v>78.918</v>
      </c>
      <c r="N43" s="10">
        <f t="shared" si="4"/>
        <v>39.459</v>
      </c>
      <c r="O43" s="10">
        <f t="shared" si="5"/>
        <v>68.309</v>
      </c>
      <c r="P43" s="14">
        <f t="shared" si="8"/>
        <v>5</v>
      </c>
      <c r="Q43" s="14"/>
      <c r="R43" s="15"/>
    </row>
    <row r="44" spans="1:18" s="1" customFormat="1" ht="12.75">
      <c r="A44" s="8" t="s">
        <v>20</v>
      </c>
      <c r="B44" s="8" t="s">
        <v>110</v>
      </c>
      <c r="C44" s="8" t="s">
        <v>111</v>
      </c>
      <c r="D44" s="8" t="s">
        <v>49</v>
      </c>
      <c r="E44" s="8" t="s">
        <v>122</v>
      </c>
      <c r="F44" s="8" t="s">
        <v>123</v>
      </c>
      <c r="G44" s="10">
        <v>60.5</v>
      </c>
      <c r="H44" s="10"/>
      <c r="I44" s="10">
        <v>60.5</v>
      </c>
      <c r="J44" s="10">
        <v>30.25</v>
      </c>
      <c r="K44" s="10">
        <v>78.4</v>
      </c>
      <c r="L44" s="10">
        <v>73.33</v>
      </c>
      <c r="M44" s="10">
        <f t="shared" si="3"/>
        <v>75.358</v>
      </c>
      <c r="N44" s="10">
        <f t="shared" si="4"/>
        <v>37.679</v>
      </c>
      <c r="O44" s="10">
        <f t="shared" si="5"/>
        <v>67.929</v>
      </c>
      <c r="P44" s="14">
        <f t="shared" si="8"/>
        <v>6</v>
      </c>
      <c r="Q44" s="14"/>
      <c r="R44" s="15"/>
    </row>
    <row r="45" spans="1:18" s="1" customFormat="1" ht="12.75">
      <c r="A45" s="8" t="s">
        <v>20</v>
      </c>
      <c r="B45" s="8" t="s">
        <v>124</v>
      </c>
      <c r="C45" s="8" t="s">
        <v>125</v>
      </c>
      <c r="D45" s="8" t="s">
        <v>126</v>
      </c>
      <c r="E45" s="8" t="s">
        <v>127</v>
      </c>
      <c r="F45" s="8" t="s">
        <v>128</v>
      </c>
      <c r="G45" s="10">
        <v>55.2</v>
      </c>
      <c r="H45" s="10"/>
      <c r="I45" s="10">
        <v>55.2</v>
      </c>
      <c r="J45" s="10">
        <v>27.6</v>
      </c>
      <c r="K45" s="10">
        <v>82.6</v>
      </c>
      <c r="L45" s="10">
        <v>82.33</v>
      </c>
      <c r="M45" s="10">
        <f t="shared" si="3"/>
        <v>82.43799999999999</v>
      </c>
      <c r="N45" s="10">
        <f t="shared" si="4"/>
        <v>41.218999999999994</v>
      </c>
      <c r="O45" s="10">
        <f t="shared" si="5"/>
        <v>68.81899999999999</v>
      </c>
      <c r="P45" s="14">
        <v>1</v>
      </c>
      <c r="Q45" s="8" t="s">
        <v>26</v>
      </c>
      <c r="R45" s="15"/>
    </row>
    <row r="46" spans="1:18" s="1" customFormat="1" ht="12.75">
      <c r="A46" s="8" t="s">
        <v>20</v>
      </c>
      <c r="B46" s="8" t="s">
        <v>129</v>
      </c>
      <c r="C46" s="8" t="s">
        <v>130</v>
      </c>
      <c r="D46" s="8" t="s">
        <v>126</v>
      </c>
      <c r="E46" s="8" t="s">
        <v>131</v>
      </c>
      <c r="F46" s="8" t="s">
        <v>132</v>
      </c>
      <c r="G46" s="10">
        <v>76.1</v>
      </c>
      <c r="H46" s="10"/>
      <c r="I46" s="10">
        <v>76.1</v>
      </c>
      <c r="J46" s="10">
        <v>38.05</v>
      </c>
      <c r="K46" s="10">
        <v>83.6</v>
      </c>
      <c r="L46" s="10">
        <v>76.67</v>
      </c>
      <c r="M46" s="10">
        <f t="shared" si="3"/>
        <v>79.44200000000001</v>
      </c>
      <c r="N46" s="10">
        <f t="shared" si="4"/>
        <v>39.721000000000004</v>
      </c>
      <c r="O46" s="10">
        <f t="shared" si="5"/>
        <v>77.771</v>
      </c>
      <c r="P46" s="14">
        <v>1</v>
      </c>
      <c r="Q46" s="8" t="s">
        <v>26</v>
      </c>
      <c r="R46" s="19"/>
    </row>
    <row r="47" spans="1:18" s="1" customFormat="1" ht="21">
      <c r="A47" s="8" t="s">
        <v>20</v>
      </c>
      <c r="B47" s="8" t="s">
        <v>129</v>
      </c>
      <c r="C47" s="8" t="s">
        <v>130</v>
      </c>
      <c r="D47" s="8" t="s">
        <v>126</v>
      </c>
      <c r="E47" s="8" t="s">
        <v>133</v>
      </c>
      <c r="F47" s="8" t="s">
        <v>134</v>
      </c>
      <c r="G47" s="10">
        <v>66.2</v>
      </c>
      <c r="H47" s="10">
        <v>4</v>
      </c>
      <c r="I47" s="10">
        <v>70.2</v>
      </c>
      <c r="J47" s="10">
        <v>35.1</v>
      </c>
      <c r="K47" s="10">
        <v>85.4</v>
      </c>
      <c r="L47" s="10">
        <v>83.33</v>
      </c>
      <c r="M47" s="10">
        <f t="shared" si="3"/>
        <v>84.158</v>
      </c>
      <c r="N47" s="10">
        <f t="shared" si="4"/>
        <v>42.079</v>
      </c>
      <c r="O47" s="10">
        <f t="shared" si="5"/>
        <v>77.179</v>
      </c>
      <c r="P47" s="14">
        <v>2</v>
      </c>
      <c r="Q47" s="14"/>
      <c r="R47" s="17" t="s">
        <v>135</v>
      </c>
    </row>
    <row r="48" spans="1:18" s="1" customFormat="1" ht="12.75">
      <c r="A48" s="8" t="s">
        <v>20</v>
      </c>
      <c r="B48" s="8" t="s">
        <v>129</v>
      </c>
      <c r="C48" s="8" t="s">
        <v>130</v>
      </c>
      <c r="D48" s="8" t="s">
        <v>126</v>
      </c>
      <c r="E48" s="8" t="s">
        <v>136</v>
      </c>
      <c r="F48" s="8" t="s">
        <v>137</v>
      </c>
      <c r="G48" s="10">
        <v>65.8</v>
      </c>
      <c r="H48" s="10"/>
      <c r="I48" s="10">
        <v>65.8</v>
      </c>
      <c r="J48" s="10">
        <v>32.9</v>
      </c>
      <c r="K48" s="10">
        <v>79.8</v>
      </c>
      <c r="L48" s="10">
        <v>76.67</v>
      </c>
      <c r="M48" s="10">
        <f t="shared" si="3"/>
        <v>77.922</v>
      </c>
      <c r="N48" s="10">
        <f t="shared" si="4"/>
        <v>38.961</v>
      </c>
      <c r="O48" s="10">
        <f t="shared" si="5"/>
        <v>71.86099999999999</v>
      </c>
      <c r="P48" s="14">
        <v>3</v>
      </c>
      <c r="Q48" s="14"/>
      <c r="R48" s="15"/>
    </row>
    <row r="49" spans="1:18" s="1" customFormat="1" ht="12.75">
      <c r="A49" s="8" t="s">
        <v>20</v>
      </c>
      <c r="B49" s="8" t="s">
        <v>138</v>
      </c>
      <c r="C49" s="8" t="s">
        <v>139</v>
      </c>
      <c r="D49" s="8" t="s">
        <v>126</v>
      </c>
      <c r="E49" s="8" t="s">
        <v>140</v>
      </c>
      <c r="F49" s="8" t="s">
        <v>141</v>
      </c>
      <c r="G49" s="10">
        <v>65.9</v>
      </c>
      <c r="H49" s="10"/>
      <c r="I49" s="10">
        <v>65.9</v>
      </c>
      <c r="J49" s="10">
        <v>32.95</v>
      </c>
      <c r="K49" s="10">
        <v>86</v>
      </c>
      <c r="L49" s="10">
        <v>85.67</v>
      </c>
      <c r="M49" s="10">
        <f t="shared" si="3"/>
        <v>85.80199999999999</v>
      </c>
      <c r="N49" s="10">
        <f t="shared" si="4"/>
        <v>42.900999999999996</v>
      </c>
      <c r="O49" s="10">
        <f t="shared" si="5"/>
        <v>75.851</v>
      </c>
      <c r="P49" s="14">
        <v>1</v>
      </c>
      <c r="Q49" s="8" t="s">
        <v>26</v>
      </c>
      <c r="R49" s="15"/>
    </row>
    <row r="50" spans="1:18" s="1" customFormat="1" ht="12.75">
      <c r="A50" s="8" t="s">
        <v>20</v>
      </c>
      <c r="B50" s="8" t="s">
        <v>138</v>
      </c>
      <c r="C50" s="8" t="s">
        <v>139</v>
      </c>
      <c r="D50" s="8" t="s">
        <v>126</v>
      </c>
      <c r="E50" s="8" t="s">
        <v>142</v>
      </c>
      <c r="F50" s="8" t="s">
        <v>143</v>
      </c>
      <c r="G50" s="10">
        <v>64</v>
      </c>
      <c r="H50" s="10"/>
      <c r="I50" s="10">
        <v>64</v>
      </c>
      <c r="J50" s="10">
        <v>32</v>
      </c>
      <c r="K50" s="10">
        <v>83.8</v>
      </c>
      <c r="L50" s="10">
        <v>79.33</v>
      </c>
      <c r="M50" s="10">
        <f t="shared" si="3"/>
        <v>81.118</v>
      </c>
      <c r="N50" s="10">
        <f t="shared" si="4"/>
        <v>40.559</v>
      </c>
      <c r="O50" s="10">
        <f t="shared" si="5"/>
        <v>72.559</v>
      </c>
      <c r="P50" s="14">
        <v>2</v>
      </c>
      <c r="Q50" s="14"/>
      <c r="R50" s="15"/>
    </row>
    <row r="51" spans="1:18" s="1" customFormat="1" ht="12.75">
      <c r="A51" s="8" t="s">
        <v>20</v>
      </c>
      <c r="B51" s="8" t="s">
        <v>138</v>
      </c>
      <c r="C51" s="8" t="s">
        <v>139</v>
      </c>
      <c r="D51" s="8" t="s">
        <v>126</v>
      </c>
      <c r="E51" s="8" t="s">
        <v>144</v>
      </c>
      <c r="F51" s="8" t="s">
        <v>145</v>
      </c>
      <c r="G51" s="10">
        <v>61.1</v>
      </c>
      <c r="H51" s="10"/>
      <c r="I51" s="10">
        <v>61.1</v>
      </c>
      <c r="J51" s="10">
        <v>30.55</v>
      </c>
      <c r="K51" s="10">
        <v>81</v>
      </c>
      <c r="L51" s="10">
        <v>0</v>
      </c>
      <c r="M51" s="10">
        <f t="shared" si="3"/>
        <v>32.4</v>
      </c>
      <c r="N51" s="10">
        <f t="shared" si="4"/>
        <v>16.2</v>
      </c>
      <c r="O51" s="10">
        <f t="shared" si="5"/>
        <v>46.75</v>
      </c>
      <c r="P51" s="14">
        <v>3</v>
      </c>
      <c r="Q51" s="14"/>
      <c r="R51" s="19"/>
    </row>
    <row r="52" spans="1:18" s="1" customFormat="1" ht="12.75">
      <c r="A52" s="8" t="s">
        <v>20</v>
      </c>
      <c r="B52" s="8" t="s">
        <v>146</v>
      </c>
      <c r="C52" s="8" t="s">
        <v>147</v>
      </c>
      <c r="D52" s="8" t="s">
        <v>126</v>
      </c>
      <c r="E52" s="8" t="s">
        <v>148</v>
      </c>
      <c r="F52" s="8" t="s">
        <v>149</v>
      </c>
      <c r="G52" s="10">
        <v>58.3</v>
      </c>
      <c r="H52" s="10"/>
      <c r="I52" s="10">
        <v>58.3</v>
      </c>
      <c r="J52" s="10">
        <v>29.15</v>
      </c>
      <c r="K52" s="10">
        <v>80.86</v>
      </c>
      <c r="L52" s="10">
        <v>81.33</v>
      </c>
      <c r="M52" s="10">
        <f t="shared" si="3"/>
        <v>81.142</v>
      </c>
      <c r="N52" s="10">
        <f t="shared" si="4"/>
        <v>40.571</v>
      </c>
      <c r="O52" s="10">
        <f t="shared" si="5"/>
        <v>69.721</v>
      </c>
      <c r="P52" s="14">
        <v>1</v>
      </c>
      <c r="Q52" s="8" t="s">
        <v>26</v>
      </c>
      <c r="R52" s="15"/>
    </row>
    <row r="53" spans="1:18" s="1" customFormat="1" ht="12.75">
      <c r="A53" s="8" t="s">
        <v>20</v>
      </c>
      <c r="B53" s="8" t="s">
        <v>146</v>
      </c>
      <c r="C53" s="8" t="s">
        <v>147</v>
      </c>
      <c r="D53" s="8" t="s">
        <v>126</v>
      </c>
      <c r="E53" s="8" t="s">
        <v>150</v>
      </c>
      <c r="F53" s="8" t="s">
        <v>151</v>
      </c>
      <c r="G53" s="10">
        <v>55.7</v>
      </c>
      <c r="H53" s="10"/>
      <c r="I53" s="10">
        <v>55.7</v>
      </c>
      <c r="J53" s="10">
        <v>27.85</v>
      </c>
      <c r="K53" s="10">
        <v>83.7</v>
      </c>
      <c r="L53" s="10">
        <v>81</v>
      </c>
      <c r="M53" s="10">
        <f t="shared" si="3"/>
        <v>82.08000000000001</v>
      </c>
      <c r="N53" s="10">
        <f t="shared" si="4"/>
        <v>41.040000000000006</v>
      </c>
      <c r="O53" s="10">
        <f t="shared" si="5"/>
        <v>68.89000000000001</v>
      </c>
      <c r="P53" s="14">
        <v>2</v>
      </c>
      <c r="Q53" s="14"/>
      <c r="R53" s="15"/>
    </row>
    <row r="54" spans="1:18" s="1" customFormat="1" ht="12.75">
      <c r="A54" s="8" t="s">
        <v>20</v>
      </c>
      <c r="B54" s="8" t="s">
        <v>146</v>
      </c>
      <c r="C54" s="8" t="s">
        <v>147</v>
      </c>
      <c r="D54" s="8" t="s">
        <v>126</v>
      </c>
      <c r="E54" s="8" t="s">
        <v>152</v>
      </c>
      <c r="F54" s="8" t="s">
        <v>153</v>
      </c>
      <c r="G54" s="10">
        <v>50.8</v>
      </c>
      <c r="H54" s="10"/>
      <c r="I54" s="10">
        <v>50.8</v>
      </c>
      <c r="J54" s="10">
        <v>25.4</v>
      </c>
      <c r="K54" s="10">
        <v>81.7</v>
      </c>
      <c r="L54" s="10">
        <v>77.67</v>
      </c>
      <c r="M54" s="10">
        <f t="shared" si="3"/>
        <v>79.282</v>
      </c>
      <c r="N54" s="10">
        <f t="shared" si="4"/>
        <v>39.641</v>
      </c>
      <c r="O54" s="10">
        <f t="shared" si="5"/>
        <v>65.041</v>
      </c>
      <c r="P54" s="14">
        <v>3</v>
      </c>
      <c r="Q54" s="14"/>
      <c r="R54" s="17" t="s">
        <v>36</v>
      </c>
    </row>
    <row r="55" spans="1:18" s="1" customFormat="1" ht="12.75">
      <c r="A55" s="8" t="s">
        <v>20</v>
      </c>
      <c r="B55" s="8" t="s">
        <v>154</v>
      </c>
      <c r="C55" s="8" t="s">
        <v>155</v>
      </c>
      <c r="D55" s="8" t="s">
        <v>126</v>
      </c>
      <c r="E55" s="8" t="s">
        <v>156</v>
      </c>
      <c r="F55" s="8" t="s">
        <v>157</v>
      </c>
      <c r="G55" s="10">
        <v>82</v>
      </c>
      <c r="H55" s="10"/>
      <c r="I55" s="10">
        <v>82</v>
      </c>
      <c r="J55" s="10">
        <v>41</v>
      </c>
      <c r="K55" s="10">
        <v>85</v>
      </c>
      <c r="L55" s="10"/>
      <c r="M55" s="10">
        <v>85</v>
      </c>
      <c r="N55" s="10">
        <f t="shared" si="4"/>
        <v>42.5</v>
      </c>
      <c r="O55" s="10">
        <f>I55*0.5+K55*0.5</f>
        <v>83.5</v>
      </c>
      <c r="P55" s="14">
        <v>1</v>
      </c>
      <c r="Q55" s="8" t="s">
        <v>26</v>
      </c>
      <c r="R55" s="19"/>
    </row>
    <row r="56" spans="1:18" s="1" customFormat="1" ht="12.75">
      <c r="A56" s="8" t="s">
        <v>20</v>
      </c>
      <c r="B56" s="8" t="s">
        <v>154</v>
      </c>
      <c r="C56" s="8" t="s">
        <v>155</v>
      </c>
      <c r="D56" s="8" t="s">
        <v>126</v>
      </c>
      <c r="E56" s="8" t="s">
        <v>158</v>
      </c>
      <c r="F56" s="8" t="s">
        <v>159</v>
      </c>
      <c r="G56" s="10">
        <v>76</v>
      </c>
      <c r="H56" s="10"/>
      <c r="I56" s="10">
        <v>76</v>
      </c>
      <c r="J56" s="10">
        <v>38</v>
      </c>
      <c r="K56" s="13" t="s">
        <v>44</v>
      </c>
      <c r="L56" s="10"/>
      <c r="M56" s="13" t="str">
        <f aca="true" t="shared" si="9" ref="M56:M112">K56</f>
        <v>缺考</v>
      </c>
      <c r="N56" s="13" t="s">
        <v>44</v>
      </c>
      <c r="O56" s="10"/>
      <c r="P56" s="14"/>
      <c r="Q56" s="14"/>
      <c r="R56" s="19"/>
    </row>
    <row r="57" spans="1:18" s="1" customFormat="1" ht="12.75">
      <c r="A57" s="8" t="s">
        <v>160</v>
      </c>
      <c r="B57" s="8" t="s">
        <v>161</v>
      </c>
      <c r="C57" s="8" t="s">
        <v>162</v>
      </c>
      <c r="D57" s="8" t="s">
        <v>126</v>
      </c>
      <c r="E57" s="8" t="s">
        <v>163</v>
      </c>
      <c r="F57" s="8" t="s">
        <v>164</v>
      </c>
      <c r="G57" s="10">
        <v>75.4</v>
      </c>
      <c r="H57" s="10"/>
      <c r="I57" s="10">
        <v>75.4</v>
      </c>
      <c r="J57" s="10">
        <v>37.7</v>
      </c>
      <c r="K57" s="10">
        <v>76.8</v>
      </c>
      <c r="L57" s="10"/>
      <c r="M57" s="10">
        <f t="shared" si="9"/>
        <v>76.8</v>
      </c>
      <c r="N57" s="10">
        <f aca="true" t="shared" si="10" ref="N57:N64">M57*0.5</f>
        <v>38.4</v>
      </c>
      <c r="O57" s="10">
        <f aca="true" t="shared" si="11" ref="O57:O64">J57+N57</f>
        <v>76.1</v>
      </c>
      <c r="P57" s="14">
        <v>1</v>
      </c>
      <c r="Q57" s="8" t="s">
        <v>26</v>
      </c>
      <c r="R57" s="15"/>
    </row>
    <row r="58" spans="1:18" s="1" customFormat="1" ht="12.75">
      <c r="A58" s="8" t="s">
        <v>160</v>
      </c>
      <c r="B58" s="8" t="s">
        <v>161</v>
      </c>
      <c r="C58" s="8" t="s">
        <v>162</v>
      </c>
      <c r="D58" s="8" t="s">
        <v>126</v>
      </c>
      <c r="E58" s="8" t="s">
        <v>165</v>
      </c>
      <c r="F58" s="8" t="s">
        <v>166</v>
      </c>
      <c r="G58" s="10">
        <v>71.7</v>
      </c>
      <c r="H58" s="10"/>
      <c r="I58" s="10">
        <v>71.7</v>
      </c>
      <c r="J58" s="10">
        <v>35.85</v>
      </c>
      <c r="K58" s="10">
        <v>79.4</v>
      </c>
      <c r="L58" s="10"/>
      <c r="M58" s="10">
        <f t="shared" si="9"/>
        <v>79.4</v>
      </c>
      <c r="N58" s="10">
        <f t="shared" si="10"/>
        <v>39.7</v>
      </c>
      <c r="O58" s="10">
        <f t="shared" si="11"/>
        <v>75.55000000000001</v>
      </c>
      <c r="P58" s="14">
        <v>2</v>
      </c>
      <c r="Q58" s="14"/>
      <c r="R58" s="15"/>
    </row>
    <row r="59" spans="1:18" s="1" customFormat="1" ht="12.75">
      <c r="A59" s="8" t="s">
        <v>160</v>
      </c>
      <c r="B59" s="8" t="s">
        <v>161</v>
      </c>
      <c r="C59" s="8" t="s">
        <v>162</v>
      </c>
      <c r="D59" s="8" t="s">
        <v>126</v>
      </c>
      <c r="E59" s="8" t="s">
        <v>167</v>
      </c>
      <c r="F59" s="8" t="s">
        <v>168</v>
      </c>
      <c r="G59" s="10">
        <v>71.9</v>
      </c>
      <c r="H59" s="10"/>
      <c r="I59" s="10">
        <v>71.9</v>
      </c>
      <c r="J59" s="10">
        <v>35.95</v>
      </c>
      <c r="K59" s="10">
        <v>7</v>
      </c>
      <c r="L59" s="10"/>
      <c r="M59" s="10">
        <f t="shared" si="9"/>
        <v>7</v>
      </c>
      <c r="N59" s="10">
        <f t="shared" si="10"/>
        <v>3.5</v>
      </c>
      <c r="O59" s="10">
        <f t="shared" si="11"/>
        <v>39.45</v>
      </c>
      <c r="P59" s="14">
        <v>3</v>
      </c>
      <c r="Q59" s="14"/>
      <c r="R59" s="15"/>
    </row>
    <row r="60" spans="1:18" s="1" customFormat="1" ht="12.75">
      <c r="A60" s="8" t="s">
        <v>160</v>
      </c>
      <c r="B60" s="8" t="s">
        <v>169</v>
      </c>
      <c r="C60" s="8" t="s">
        <v>170</v>
      </c>
      <c r="D60" s="8" t="s">
        <v>126</v>
      </c>
      <c r="E60" s="8" t="s">
        <v>171</v>
      </c>
      <c r="F60" s="8" t="s">
        <v>172</v>
      </c>
      <c r="G60" s="10">
        <v>71.8</v>
      </c>
      <c r="H60" s="10"/>
      <c r="I60" s="10">
        <v>71.8</v>
      </c>
      <c r="J60" s="10">
        <v>35.9</v>
      </c>
      <c r="K60" s="10">
        <v>86.8</v>
      </c>
      <c r="L60" s="10"/>
      <c r="M60" s="10">
        <f t="shared" si="9"/>
        <v>86.8</v>
      </c>
      <c r="N60" s="10">
        <f t="shared" si="10"/>
        <v>43.4</v>
      </c>
      <c r="O60" s="10">
        <f t="shared" si="11"/>
        <v>79.3</v>
      </c>
      <c r="P60" s="14">
        <v>1</v>
      </c>
      <c r="Q60" s="8" t="s">
        <v>26</v>
      </c>
      <c r="R60" s="15"/>
    </row>
    <row r="61" spans="1:18" s="1" customFormat="1" ht="12.75">
      <c r="A61" s="8" t="s">
        <v>160</v>
      </c>
      <c r="B61" s="8" t="s">
        <v>169</v>
      </c>
      <c r="C61" s="8" t="s">
        <v>170</v>
      </c>
      <c r="D61" s="8" t="s">
        <v>126</v>
      </c>
      <c r="E61" s="8" t="s">
        <v>173</v>
      </c>
      <c r="F61" s="8" t="s">
        <v>174</v>
      </c>
      <c r="G61" s="10">
        <v>72.4</v>
      </c>
      <c r="H61" s="10"/>
      <c r="I61" s="10">
        <v>72.4</v>
      </c>
      <c r="J61" s="10">
        <v>36.2</v>
      </c>
      <c r="K61" s="10">
        <v>80.8</v>
      </c>
      <c r="L61" s="10"/>
      <c r="M61" s="10">
        <f t="shared" si="9"/>
        <v>80.8</v>
      </c>
      <c r="N61" s="10">
        <f t="shared" si="10"/>
        <v>40.4</v>
      </c>
      <c r="O61" s="10">
        <f t="shared" si="11"/>
        <v>76.6</v>
      </c>
      <c r="P61" s="14">
        <v>2</v>
      </c>
      <c r="Q61" s="14"/>
      <c r="R61" s="15"/>
    </row>
    <row r="62" spans="1:18" s="1" customFormat="1" ht="12.75">
      <c r="A62" s="8" t="s">
        <v>160</v>
      </c>
      <c r="B62" s="8" t="s">
        <v>169</v>
      </c>
      <c r="C62" s="8" t="s">
        <v>170</v>
      </c>
      <c r="D62" s="8" t="s">
        <v>126</v>
      </c>
      <c r="E62" s="8" t="s">
        <v>175</v>
      </c>
      <c r="F62" s="8" t="s">
        <v>176</v>
      </c>
      <c r="G62" s="10">
        <v>70.6</v>
      </c>
      <c r="H62" s="10"/>
      <c r="I62" s="10">
        <v>70.6</v>
      </c>
      <c r="J62" s="10">
        <v>35.3</v>
      </c>
      <c r="K62" s="10">
        <v>79.6</v>
      </c>
      <c r="L62" s="10"/>
      <c r="M62" s="10">
        <f t="shared" si="9"/>
        <v>79.6</v>
      </c>
      <c r="N62" s="10">
        <f t="shared" si="10"/>
        <v>39.8</v>
      </c>
      <c r="O62" s="10">
        <f t="shared" si="11"/>
        <v>75.1</v>
      </c>
      <c r="P62" s="14">
        <v>3</v>
      </c>
      <c r="Q62" s="14"/>
      <c r="R62" s="15"/>
    </row>
    <row r="63" spans="1:18" s="1" customFormat="1" ht="12.75">
      <c r="A63" s="8" t="s">
        <v>160</v>
      </c>
      <c r="B63" s="8" t="s">
        <v>177</v>
      </c>
      <c r="C63" s="8" t="s">
        <v>178</v>
      </c>
      <c r="D63" s="8" t="s">
        <v>126</v>
      </c>
      <c r="E63" s="8" t="s">
        <v>179</v>
      </c>
      <c r="F63" s="8" t="s">
        <v>180</v>
      </c>
      <c r="G63" s="10">
        <v>74.3</v>
      </c>
      <c r="H63" s="10"/>
      <c r="I63" s="10">
        <v>74.3</v>
      </c>
      <c r="J63" s="10">
        <v>37.15</v>
      </c>
      <c r="K63" s="10">
        <v>81.2</v>
      </c>
      <c r="L63" s="10"/>
      <c r="M63" s="10">
        <f t="shared" si="9"/>
        <v>81.2</v>
      </c>
      <c r="N63" s="10">
        <f t="shared" si="10"/>
        <v>40.6</v>
      </c>
      <c r="O63" s="10">
        <f t="shared" si="11"/>
        <v>77.75</v>
      </c>
      <c r="P63" s="14">
        <v>1</v>
      </c>
      <c r="Q63" s="8" t="s">
        <v>26</v>
      </c>
      <c r="R63" s="15"/>
    </row>
    <row r="64" spans="1:18" s="1" customFormat="1" ht="12.75">
      <c r="A64" s="8" t="s">
        <v>160</v>
      </c>
      <c r="B64" s="8" t="s">
        <v>177</v>
      </c>
      <c r="C64" s="8" t="s">
        <v>178</v>
      </c>
      <c r="D64" s="8" t="s">
        <v>126</v>
      </c>
      <c r="E64" s="8" t="s">
        <v>181</v>
      </c>
      <c r="F64" s="8" t="s">
        <v>182</v>
      </c>
      <c r="G64" s="10">
        <v>64.3</v>
      </c>
      <c r="H64" s="10"/>
      <c r="I64" s="10">
        <v>64.3</v>
      </c>
      <c r="J64" s="10">
        <v>32.15</v>
      </c>
      <c r="K64" s="10">
        <v>83.2</v>
      </c>
      <c r="L64" s="10"/>
      <c r="M64" s="10">
        <f t="shared" si="9"/>
        <v>83.2</v>
      </c>
      <c r="N64" s="10">
        <f t="shared" si="10"/>
        <v>41.6</v>
      </c>
      <c r="O64" s="10">
        <f t="shared" si="11"/>
        <v>73.75</v>
      </c>
      <c r="P64" s="14">
        <v>2</v>
      </c>
      <c r="Q64" s="14"/>
      <c r="R64" s="15"/>
    </row>
    <row r="65" spans="1:18" s="1" customFormat="1" ht="12.75">
      <c r="A65" s="8" t="s">
        <v>160</v>
      </c>
      <c r="B65" s="8" t="s">
        <v>177</v>
      </c>
      <c r="C65" s="8" t="s">
        <v>178</v>
      </c>
      <c r="D65" s="8" t="s">
        <v>126</v>
      </c>
      <c r="E65" s="8" t="s">
        <v>183</v>
      </c>
      <c r="F65" s="8" t="s">
        <v>184</v>
      </c>
      <c r="G65" s="10">
        <v>67.8</v>
      </c>
      <c r="H65" s="10"/>
      <c r="I65" s="10">
        <v>67.8</v>
      </c>
      <c r="J65" s="10">
        <v>33.9</v>
      </c>
      <c r="K65" s="13" t="s">
        <v>44</v>
      </c>
      <c r="L65" s="13"/>
      <c r="M65" s="13" t="str">
        <f t="shared" si="9"/>
        <v>缺考</v>
      </c>
      <c r="N65" s="13" t="s">
        <v>44</v>
      </c>
      <c r="O65" s="10"/>
      <c r="P65" s="14"/>
      <c r="Q65" s="14"/>
      <c r="R65" s="15"/>
    </row>
    <row r="66" spans="1:18" s="1" customFormat="1" ht="12.75">
      <c r="A66" s="8" t="s">
        <v>160</v>
      </c>
      <c r="B66" s="8" t="s">
        <v>185</v>
      </c>
      <c r="C66" s="8" t="s">
        <v>186</v>
      </c>
      <c r="D66" s="8" t="s">
        <v>126</v>
      </c>
      <c r="E66" s="8" t="s">
        <v>187</v>
      </c>
      <c r="F66" s="8" t="s">
        <v>188</v>
      </c>
      <c r="G66" s="10">
        <v>78.1</v>
      </c>
      <c r="H66" s="10"/>
      <c r="I66" s="10">
        <v>78.1</v>
      </c>
      <c r="J66" s="10">
        <v>39.05</v>
      </c>
      <c r="K66" s="10">
        <v>81</v>
      </c>
      <c r="L66" s="10"/>
      <c r="M66" s="10">
        <f t="shared" si="9"/>
        <v>81</v>
      </c>
      <c r="N66" s="10">
        <f aca="true" t="shared" si="12" ref="N66:N91">M66*0.5</f>
        <v>40.5</v>
      </c>
      <c r="O66" s="10">
        <f aca="true" t="shared" si="13" ref="O66:O91">J66+N66</f>
        <v>79.55</v>
      </c>
      <c r="P66" s="14">
        <v>1</v>
      </c>
      <c r="Q66" s="8" t="s">
        <v>26</v>
      </c>
      <c r="R66" s="15"/>
    </row>
    <row r="67" spans="1:18" s="1" customFormat="1" ht="12.75">
      <c r="A67" s="8" t="s">
        <v>160</v>
      </c>
      <c r="B67" s="8" t="s">
        <v>185</v>
      </c>
      <c r="C67" s="8" t="s">
        <v>186</v>
      </c>
      <c r="D67" s="8" t="s">
        <v>126</v>
      </c>
      <c r="E67" s="8" t="s">
        <v>189</v>
      </c>
      <c r="F67" s="8" t="s">
        <v>190</v>
      </c>
      <c r="G67" s="10">
        <v>63.4</v>
      </c>
      <c r="H67" s="10">
        <v>6</v>
      </c>
      <c r="I67" s="10">
        <v>69.4</v>
      </c>
      <c r="J67" s="10">
        <v>34.7</v>
      </c>
      <c r="K67" s="10">
        <v>78.8</v>
      </c>
      <c r="L67" s="10"/>
      <c r="M67" s="10">
        <f t="shared" si="9"/>
        <v>78.8</v>
      </c>
      <c r="N67" s="10">
        <f t="shared" si="12"/>
        <v>39.4</v>
      </c>
      <c r="O67" s="10">
        <f t="shared" si="13"/>
        <v>74.1</v>
      </c>
      <c r="P67" s="14">
        <v>2</v>
      </c>
      <c r="Q67" s="14"/>
      <c r="R67" s="17" t="s">
        <v>191</v>
      </c>
    </row>
    <row r="68" spans="1:18" s="1" customFormat="1" ht="12.75">
      <c r="A68" s="8" t="s">
        <v>160</v>
      </c>
      <c r="B68" s="8" t="s">
        <v>185</v>
      </c>
      <c r="C68" s="8" t="s">
        <v>186</v>
      </c>
      <c r="D68" s="8" t="s">
        <v>126</v>
      </c>
      <c r="E68" s="8" t="s">
        <v>192</v>
      </c>
      <c r="F68" s="8" t="s">
        <v>193</v>
      </c>
      <c r="G68" s="10">
        <v>67</v>
      </c>
      <c r="H68" s="10"/>
      <c r="I68" s="10">
        <v>67</v>
      </c>
      <c r="J68" s="10">
        <v>33.5</v>
      </c>
      <c r="K68" s="10">
        <v>80.2</v>
      </c>
      <c r="L68" s="10"/>
      <c r="M68" s="10">
        <f t="shared" si="9"/>
        <v>80.2</v>
      </c>
      <c r="N68" s="10">
        <f t="shared" si="12"/>
        <v>40.1</v>
      </c>
      <c r="O68" s="10">
        <f t="shared" si="13"/>
        <v>73.6</v>
      </c>
      <c r="P68" s="14">
        <v>3</v>
      </c>
      <c r="Q68" s="14"/>
      <c r="R68" s="17" t="s">
        <v>36</v>
      </c>
    </row>
    <row r="69" spans="1:18" s="1" customFormat="1" ht="12.75">
      <c r="A69" s="8" t="s">
        <v>194</v>
      </c>
      <c r="B69" s="8" t="s">
        <v>195</v>
      </c>
      <c r="C69" s="8" t="s">
        <v>196</v>
      </c>
      <c r="D69" s="8" t="s">
        <v>49</v>
      </c>
      <c r="E69" s="8" t="s">
        <v>197</v>
      </c>
      <c r="F69" s="8" t="s">
        <v>198</v>
      </c>
      <c r="G69" s="10">
        <v>68.2</v>
      </c>
      <c r="H69" s="10"/>
      <c r="I69" s="10">
        <v>68.2</v>
      </c>
      <c r="J69" s="10">
        <v>34.1</v>
      </c>
      <c r="K69" s="10">
        <v>83.4</v>
      </c>
      <c r="L69" s="10"/>
      <c r="M69" s="10">
        <f t="shared" si="9"/>
        <v>83.4</v>
      </c>
      <c r="N69" s="10">
        <f t="shared" si="12"/>
        <v>41.7</v>
      </c>
      <c r="O69" s="10">
        <f t="shared" si="13"/>
        <v>75.80000000000001</v>
      </c>
      <c r="P69" s="14">
        <f aca="true" t="shared" si="14" ref="P69:P74">RANK(O69,$O$69:$O$74)</f>
        <v>1</v>
      </c>
      <c r="Q69" s="8" t="s">
        <v>26</v>
      </c>
      <c r="R69" s="15"/>
    </row>
    <row r="70" spans="1:18" s="1" customFormat="1" ht="12.75">
      <c r="A70" s="8" t="s">
        <v>194</v>
      </c>
      <c r="B70" s="8" t="s">
        <v>195</v>
      </c>
      <c r="C70" s="8" t="s">
        <v>196</v>
      </c>
      <c r="D70" s="8" t="s">
        <v>49</v>
      </c>
      <c r="E70" s="8" t="s">
        <v>199</v>
      </c>
      <c r="F70" s="8" t="s">
        <v>200</v>
      </c>
      <c r="G70" s="10">
        <v>66.2</v>
      </c>
      <c r="H70" s="10"/>
      <c r="I70" s="10">
        <v>66.2</v>
      </c>
      <c r="J70" s="10">
        <v>33.1</v>
      </c>
      <c r="K70" s="10">
        <v>81</v>
      </c>
      <c r="L70" s="10"/>
      <c r="M70" s="10">
        <f t="shared" si="9"/>
        <v>81</v>
      </c>
      <c r="N70" s="10">
        <f t="shared" si="12"/>
        <v>40.5</v>
      </c>
      <c r="O70" s="10">
        <f t="shared" si="13"/>
        <v>73.6</v>
      </c>
      <c r="P70" s="14">
        <f t="shared" si="14"/>
        <v>2</v>
      </c>
      <c r="Q70" s="8" t="s">
        <v>26</v>
      </c>
      <c r="R70" s="15"/>
    </row>
    <row r="71" spans="1:18" s="1" customFormat="1" ht="12.75">
      <c r="A71" s="8" t="s">
        <v>194</v>
      </c>
      <c r="B71" s="8" t="s">
        <v>195</v>
      </c>
      <c r="C71" s="8" t="s">
        <v>196</v>
      </c>
      <c r="D71" s="8" t="s">
        <v>49</v>
      </c>
      <c r="E71" s="8" t="s">
        <v>201</v>
      </c>
      <c r="F71" s="8" t="s">
        <v>202</v>
      </c>
      <c r="G71" s="10">
        <v>60.6</v>
      </c>
      <c r="H71" s="10"/>
      <c r="I71" s="10">
        <v>60.6</v>
      </c>
      <c r="J71" s="10">
        <v>30.3</v>
      </c>
      <c r="K71" s="10">
        <v>82.2</v>
      </c>
      <c r="L71" s="10"/>
      <c r="M71" s="10">
        <f t="shared" si="9"/>
        <v>82.2</v>
      </c>
      <c r="N71" s="10">
        <f t="shared" si="12"/>
        <v>41.1</v>
      </c>
      <c r="O71" s="10">
        <f t="shared" si="13"/>
        <v>71.4</v>
      </c>
      <c r="P71" s="14">
        <f t="shared" si="14"/>
        <v>3</v>
      </c>
      <c r="Q71" s="14"/>
      <c r="R71" s="15"/>
    </row>
    <row r="72" spans="1:18" s="1" customFormat="1" ht="12.75">
      <c r="A72" s="8" t="s">
        <v>194</v>
      </c>
      <c r="B72" s="8" t="s">
        <v>195</v>
      </c>
      <c r="C72" s="8" t="s">
        <v>196</v>
      </c>
      <c r="D72" s="8" t="s">
        <v>49</v>
      </c>
      <c r="E72" s="8" t="s">
        <v>203</v>
      </c>
      <c r="F72" s="8" t="s">
        <v>204</v>
      </c>
      <c r="G72" s="10">
        <v>56.1</v>
      </c>
      <c r="H72" s="10"/>
      <c r="I72" s="10">
        <v>56.1</v>
      </c>
      <c r="J72" s="10">
        <v>28.05</v>
      </c>
      <c r="K72" s="10">
        <v>81.6</v>
      </c>
      <c r="L72" s="10"/>
      <c r="M72" s="10">
        <f t="shared" si="9"/>
        <v>81.6</v>
      </c>
      <c r="N72" s="10">
        <f t="shared" si="12"/>
        <v>40.8</v>
      </c>
      <c r="O72" s="10">
        <f t="shared" si="13"/>
        <v>68.85</v>
      </c>
      <c r="P72" s="14">
        <f t="shared" si="14"/>
        <v>4</v>
      </c>
      <c r="Q72" s="14"/>
      <c r="R72" s="15"/>
    </row>
    <row r="73" spans="1:18" s="1" customFormat="1" ht="12.75">
      <c r="A73" s="8" t="s">
        <v>194</v>
      </c>
      <c r="B73" s="8" t="s">
        <v>195</v>
      </c>
      <c r="C73" s="8" t="s">
        <v>196</v>
      </c>
      <c r="D73" s="8" t="s">
        <v>49</v>
      </c>
      <c r="E73" s="8" t="s">
        <v>205</v>
      </c>
      <c r="F73" s="8" t="s">
        <v>206</v>
      </c>
      <c r="G73" s="10">
        <v>57.5</v>
      </c>
      <c r="H73" s="10"/>
      <c r="I73" s="10">
        <v>57.5</v>
      </c>
      <c r="J73" s="10">
        <v>28.75</v>
      </c>
      <c r="K73" s="10">
        <v>78.4</v>
      </c>
      <c r="L73" s="10"/>
      <c r="M73" s="10">
        <f t="shared" si="9"/>
        <v>78.4</v>
      </c>
      <c r="N73" s="10">
        <f t="shared" si="12"/>
        <v>39.2</v>
      </c>
      <c r="O73" s="10">
        <f t="shared" si="13"/>
        <v>67.95</v>
      </c>
      <c r="P73" s="14">
        <f t="shared" si="14"/>
        <v>5</v>
      </c>
      <c r="Q73" s="14"/>
      <c r="R73" s="15"/>
    </row>
    <row r="74" spans="1:18" s="1" customFormat="1" ht="12.75">
      <c r="A74" s="8" t="s">
        <v>194</v>
      </c>
      <c r="B74" s="8" t="s">
        <v>195</v>
      </c>
      <c r="C74" s="8" t="s">
        <v>196</v>
      </c>
      <c r="D74" s="8" t="s">
        <v>49</v>
      </c>
      <c r="E74" s="8" t="s">
        <v>207</v>
      </c>
      <c r="F74" s="8" t="s">
        <v>208</v>
      </c>
      <c r="G74" s="10">
        <v>54.5</v>
      </c>
      <c r="H74" s="10"/>
      <c r="I74" s="10">
        <v>54.5</v>
      </c>
      <c r="J74" s="10">
        <v>27.25</v>
      </c>
      <c r="K74" s="10">
        <v>77.8</v>
      </c>
      <c r="L74" s="10"/>
      <c r="M74" s="10">
        <f t="shared" si="9"/>
        <v>77.8</v>
      </c>
      <c r="N74" s="10">
        <f t="shared" si="12"/>
        <v>38.9</v>
      </c>
      <c r="O74" s="10">
        <f t="shared" si="13"/>
        <v>66.15</v>
      </c>
      <c r="P74" s="14">
        <f t="shared" si="14"/>
        <v>6</v>
      </c>
      <c r="Q74" s="14"/>
      <c r="R74" s="15"/>
    </row>
    <row r="75" spans="1:18" s="1" customFormat="1" ht="12.75">
      <c r="A75" s="8" t="s">
        <v>209</v>
      </c>
      <c r="B75" s="8" t="s">
        <v>210</v>
      </c>
      <c r="C75" s="8" t="s">
        <v>211</v>
      </c>
      <c r="D75" s="8" t="s">
        <v>126</v>
      </c>
      <c r="E75" s="8" t="s">
        <v>212</v>
      </c>
      <c r="F75" s="8" t="s">
        <v>213</v>
      </c>
      <c r="G75" s="10">
        <v>73.2</v>
      </c>
      <c r="H75" s="10"/>
      <c r="I75" s="10">
        <v>73.2</v>
      </c>
      <c r="J75" s="10">
        <v>36.6</v>
      </c>
      <c r="K75" s="10">
        <v>82.4</v>
      </c>
      <c r="L75" s="10"/>
      <c r="M75" s="10">
        <f t="shared" si="9"/>
        <v>82.4</v>
      </c>
      <c r="N75" s="10">
        <f t="shared" si="12"/>
        <v>41.2</v>
      </c>
      <c r="O75" s="10">
        <f t="shared" si="13"/>
        <v>77.80000000000001</v>
      </c>
      <c r="P75" s="14">
        <v>1</v>
      </c>
      <c r="Q75" s="8" t="s">
        <v>26</v>
      </c>
      <c r="R75" s="15"/>
    </row>
    <row r="76" spans="1:18" s="1" customFormat="1" ht="12.75">
      <c r="A76" s="8" t="s">
        <v>209</v>
      </c>
      <c r="B76" s="8" t="s">
        <v>210</v>
      </c>
      <c r="C76" s="8" t="s">
        <v>211</v>
      </c>
      <c r="D76" s="8" t="s">
        <v>126</v>
      </c>
      <c r="E76" s="8" t="s">
        <v>214</v>
      </c>
      <c r="F76" s="8" t="s">
        <v>215</v>
      </c>
      <c r="G76" s="10">
        <v>75.3</v>
      </c>
      <c r="H76" s="10"/>
      <c r="I76" s="10">
        <v>75.3</v>
      </c>
      <c r="J76" s="10">
        <v>37.65</v>
      </c>
      <c r="K76" s="10">
        <v>80</v>
      </c>
      <c r="L76" s="10"/>
      <c r="M76" s="10">
        <f t="shared" si="9"/>
        <v>80</v>
      </c>
      <c r="N76" s="10">
        <f t="shared" si="12"/>
        <v>40</v>
      </c>
      <c r="O76" s="10">
        <f t="shared" si="13"/>
        <v>77.65</v>
      </c>
      <c r="P76" s="14">
        <v>2</v>
      </c>
      <c r="Q76" s="14"/>
      <c r="R76" s="15"/>
    </row>
    <row r="77" spans="1:18" s="1" customFormat="1" ht="12.75">
      <c r="A77" s="8" t="s">
        <v>209</v>
      </c>
      <c r="B77" s="8" t="s">
        <v>210</v>
      </c>
      <c r="C77" s="8" t="s">
        <v>211</v>
      </c>
      <c r="D77" s="8" t="s">
        <v>126</v>
      </c>
      <c r="E77" s="8" t="s">
        <v>216</v>
      </c>
      <c r="F77" s="8" t="s">
        <v>217</v>
      </c>
      <c r="G77" s="10">
        <v>73.6</v>
      </c>
      <c r="H77" s="10"/>
      <c r="I77" s="10">
        <v>73.6</v>
      </c>
      <c r="J77" s="10">
        <v>36.8</v>
      </c>
      <c r="K77" s="10">
        <v>79.2</v>
      </c>
      <c r="L77" s="10"/>
      <c r="M77" s="10">
        <f t="shared" si="9"/>
        <v>79.2</v>
      </c>
      <c r="N77" s="10">
        <f t="shared" si="12"/>
        <v>39.6</v>
      </c>
      <c r="O77" s="10">
        <f t="shared" si="13"/>
        <v>76.4</v>
      </c>
      <c r="P77" s="14">
        <v>3</v>
      </c>
      <c r="Q77" s="14"/>
      <c r="R77" s="15"/>
    </row>
    <row r="78" spans="1:18" s="1" customFormat="1" ht="12.75">
      <c r="A78" s="8" t="s">
        <v>218</v>
      </c>
      <c r="B78" s="8" t="s">
        <v>219</v>
      </c>
      <c r="C78" s="8" t="s">
        <v>220</v>
      </c>
      <c r="D78" s="8" t="s">
        <v>126</v>
      </c>
      <c r="E78" s="8" t="s">
        <v>221</v>
      </c>
      <c r="F78" s="8" t="s">
        <v>222</v>
      </c>
      <c r="G78" s="10">
        <v>67.7</v>
      </c>
      <c r="H78" s="10">
        <v>6</v>
      </c>
      <c r="I78" s="10">
        <v>73.7</v>
      </c>
      <c r="J78" s="10">
        <v>36.85</v>
      </c>
      <c r="K78" s="10">
        <v>84.2</v>
      </c>
      <c r="L78" s="10"/>
      <c r="M78" s="10">
        <f t="shared" si="9"/>
        <v>84.2</v>
      </c>
      <c r="N78" s="10">
        <f t="shared" si="12"/>
        <v>42.1</v>
      </c>
      <c r="O78" s="10">
        <f t="shared" si="13"/>
        <v>78.95</v>
      </c>
      <c r="P78" s="14">
        <v>1</v>
      </c>
      <c r="Q78" s="8" t="s">
        <v>26</v>
      </c>
      <c r="R78" s="17" t="s">
        <v>191</v>
      </c>
    </row>
    <row r="79" spans="1:18" s="1" customFormat="1" ht="12.75">
      <c r="A79" s="8" t="s">
        <v>218</v>
      </c>
      <c r="B79" s="8" t="s">
        <v>219</v>
      </c>
      <c r="C79" s="8" t="s">
        <v>220</v>
      </c>
      <c r="D79" s="8" t="s">
        <v>126</v>
      </c>
      <c r="E79" s="8" t="s">
        <v>223</v>
      </c>
      <c r="F79" s="8" t="s">
        <v>224</v>
      </c>
      <c r="G79" s="10">
        <v>69.5</v>
      </c>
      <c r="H79" s="10">
        <v>6</v>
      </c>
      <c r="I79" s="10">
        <v>75.5</v>
      </c>
      <c r="J79" s="10">
        <v>37.75</v>
      </c>
      <c r="K79" s="10">
        <v>81.2</v>
      </c>
      <c r="L79" s="10"/>
      <c r="M79" s="10">
        <f t="shared" si="9"/>
        <v>81.2</v>
      </c>
      <c r="N79" s="10">
        <f t="shared" si="12"/>
        <v>40.6</v>
      </c>
      <c r="O79" s="10">
        <f t="shared" si="13"/>
        <v>78.35</v>
      </c>
      <c r="P79" s="14">
        <v>2</v>
      </c>
      <c r="Q79" s="14"/>
      <c r="R79" s="17" t="s">
        <v>191</v>
      </c>
    </row>
    <row r="80" spans="1:18" s="1" customFormat="1" ht="12.75">
      <c r="A80" s="8" t="s">
        <v>218</v>
      </c>
      <c r="B80" s="8" t="s">
        <v>219</v>
      </c>
      <c r="C80" s="8" t="s">
        <v>220</v>
      </c>
      <c r="D80" s="8" t="s">
        <v>126</v>
      </c>
      <c r="E80" s="8" t="s">
        <v>225</v>
      </c>
      <c r="F80" s="8" t="s">
        <v>226</v>
      </c>
      <c r="G80" s="10">
        <v>72.5</v>
      </c>
      <c r="H80" s="10"/>
      <c r="I80" s="10">
        <v>72.5</v>
      </c>
      <c r="J80" s="10">
        <v>36.25</v>
      </c>
      <c r="K80" s="10">
        <v>79.2</v>
      </c>
      <c r="L80" s="10"/>
      <c r="M80" s="10">
        <f t="shared" si="9"/>
        <v>79.2</v>
      </c>
      <c r="N80" s="10">
        <f t="shared" si="12"/>
        <v>39.6</v>
      </c>
      <c r="O80" s="10">
        <f t="shared" si="13"/>
        <v>75.85</v>
      </c>
      <c r="P80" s="14">
        <v>3</v>
      </c>
      <c r="Q80" s="14"/>
      <c r="R80" s="17" t="s">
        <v>36</v>
      </c>
    </row>
    <row r="81" spans="1:18" s="1" customFormat="1" ht="12.75">
      <c r="A81" s="8" t="s">
        <v>218</v>
      </c>
      <c r="B81" s="8" t="s">
        <v>227</v>
      </c>
      <c r="C81" s="8" t="s">
        <v>228</v>
      </c>
      <c r="D81" s="8" t="s">
        <v>126</v>
      </c>
      <c r="E81" s="8" t="s">
        <v>229</v>
      </c>
      <c r="F81" s="8" t="s">
        <v>230</v>
      </c>
      <c r="G81" s="10">
        <v>81.1</v>
      </c>
      <c r="H81" s="10">
        <v>6</v>
      </c>
      <c r="I81" s="10">
        <v>87.1</v>
      </c>
      <c r="J81" s="10">
        <v>43.55</v>
      </c>
      <c r="K81" s="10">
        <v>82.5</v>
      </c>
      <c r="L81" s="10"/>
      <c r="M81" s="10">
        <f t="shared" si="9"/>
        <v>82.5</v>
      </c>
      <c r="N81" s="10">
        <f t="shared" si="12"/>
        <v>41.25</v>
      </c>
      <c r="O81" s="10">
        <f t="shared" si="13"/>
        <v>84.8</v>
      </c>
      <c r="P81" s="14">
        <v>1</v>
      </c>
      <c r="Q81" s="8" t="s">
        <v>26</v>
      </c>
      <c r="R81" s="17" t="s">
        <v>191</v>
      </c>
    </row>
    <row r="82" spans="1:18" s="1" customFormat="1" ht="12.75">
      <c r="A82" s="8" t="s">
        <v>218</v>
      </c>
      <c r="B82" s="8" t="s">
        <v>227</v>
      </c>
      <c r="C82" s="8" t="s">
        <v>228</v>
      </c>
      <c r="D82" s="8" t="s">
        <v>126</v>
      </c>
      <c r="E82" s="8" t="s">
        <v>231</v>
      </c>
      <c r="F82" s="8" t="s">
        <v>232</v>
      </c>
      <c r="G82" s="10">
        <v>76.7</v>
      </c>
      <c r="H82" s="10"/>
      <c r="I82" s="10">
        <v>76.7</v>
      </c>
      <c r="J82" s="10">
        <v>38.35</v>
      </c>
      <c r="K82" s="10">
        <v>82.4</v>
      </c>
      <c r="L82" s="10"/>
      <c r="M82" s="10">
        <f t="shared" si="9"/>
        <v>82.4</v>
      </c>
      <c r="N82" s="10">
        <f t="shared" si="12"/>
        <v>41.2</v>
      </c>
      <c r="O82" s="10">
        <f t="shared" si="13"/>
        <v>79.55000000000001</v>
      </c>
      <c r="P82" s="14">
        <v>2</v>
      </c>
      <c r="Q82" s="14"/>
      <c r="R82" s="15"/>
    </row>
    <row r="83" spans="1:18" s="1" customFormat="1" ht="12.75">
      <c r="A83" s="8" t="s">
        <v>218</v>
      </c>
      <c r="B83" s="8" t="s">
        <v>227</v>
      </c>
      <c r="C83" s="8" t="s">
        <v>228</v>
      </c>
      <c r="D83" s="8" t="s">
        <v>126</v>
      </c>
      <c r="E83" s="8" t="s">
        <v>233</v>
      </c>
      <c r="F83" s="8" t="s">
        <v>234</v>
      </c>
      <c r="G83" s="10">
        <v>77.5</v>
      </c>
      <c r="H83" s="10"/>
      <c r="I83" s="10">
        <v>77.5</v>
      </c>
      <c r="J83" s="10">
        <v>38.75</v>
      </c>
      <c r="K83" s="10">
        <v>81.2</v>
      </c>
      <c r="L83" s="10"/>
      <c r="M83" s="10">
        <f t="shared" si="9"/>
        <v>81.2</v>
      </c>
      <c r="N83" s="10">
        <f t="shared" si="12"/>
        <v>40.6</v>
      </c>
      <c r="O83" s="10">
        <f t="shared" si="13"/>
        <v>79.35</v>
      </c>
      <c r="P83" s="14">
        <v>3</v>
      </c>
      <c r="Q83" s="14"/>
      <c r="R83" s="15"/>
    </row>
    <row r="84" spans="1:18" s="1" customFormat="1" ht="12.75">
      <c r="A84" s="8" t="s">
        <v>235</v>
      </c>
      <c r="B84" s="8" t="s">
        <v>236</v>
      </c>
      <c r="C84" s="8" t="s">
        <v>237</v>
      </c>
      <c r="D84" s="8" t="s">
        <v>23</v>
      </c>
      <c r="E84" s="8" t="s">
        <v>238</v>
      </c>
      <c r="F84" s="8" t="s">
        <v>239</v>
      </c>
      <c r="G84" s="10">
        <v>76.2</v>
      </c>
      <c r="H84" s="10"/>
      <c r="I84" s="10">
        <v>76.2</v>
      </c>
      <c r="J84" s="10">
        <v>38.1</v>
      </c>
      <c r="K84" s="10">
        <v>85.4</v>
      </c>
      <c r="L84" s="10"/>
      <c r="M84" s="10">
        <f t="shared" si="9"/>
        <v>85.4</v>
      </c>
      <c r="N84" s="10">
        <f t="shared" si="12"/>
        <v>42.7</v>
      </c>
      <c r="O84" s="10">
        <f t="shared" si="13"/>
        <v>80.80000000000001</v>
      </c>
      <c r="P84" s="14">
        <f aca="true" t="shared" si="15" ref="P84:P91">RANK(O84,$O$84:$O$92)</f>
        <v>1</v>
      </c>
      <c r="Q84" s="8" t="s">
        <v>26</v>
      </c>
      <c r="R84" s="15"/>
    </row>
    <row r="85" spans="1:18" s="1" customFormat="1" ht="12.75">
      <c r="A85" s="8" t="s">
        <v>235</v>
      </c>
      <c r="B85" s="8" t="s">
        <v>236</v>
      </c>
      <c r="C85" s="8" t="s">
        <v>237</v>
      </c>
      <c r="D85" s="8" t="s">
        <v>23</v>
      </c>
      <c r="E85" s="8" t="s">
        <v>240</v>
      </c>
      <c r="F85" s="8" t="s">
        <v>241</v>
      </c>
      <c r="G85" s="10">
        <v>71.9</v>
      </c>
      <c r="H85" s="10">
        <v>6</v>
      </c>
      <c r="I85" s="10">
        <v>77.9</v>
      </c>
      <c r="J85" s="10">
        <v>38.95</v>
      </c>
      <c r="K85" s="10">
        <v>82.4</v>
      </c>
      <c r="L85" s="10"/>
      <c r="M85" s="10">
        <f t="shared" si="9"/>
        <v>82.4</v>
      </c>
      <c r="N85" s="10">
        <f t="shared" si="12"/>
        <v>41.2</v>
      </c>
      <c r="O85" s="10">
        <f t="shared" si="13"/>
        <v>80.15</v>
      </c>
      <c r="P85" s="14">
        <f t="shared" si="15"/>
        <v>2</v>
      </c>
      <c r="Q85" s="8" t="s">
        <v>26</v>
      </c>
      <c r="R85" s="17" t="s">
        <v>191</v>
      </c>
    </row>
    <row r="86" spans="1:18" s="1" customFormat="1" ht="12.75">
      <c r="A86" s="8" t="s">
        <v>235</v>
      </c>
      <c r="B86" s="8" t="s">
        <v>236</v>
      </c>
      <c r="C86" s="8" t="s">
        <v>237</v>
      </c>
      <c r="D86" s="8" t="s">
        <v>23</v>
      </c>
      <c r="E86" s="8" t="s">
        <v>242</v>
      </c>
      <c r="F86" s="8" t="s">
        <v>243</v>
      </c>
      <c r="G86" s="10">
        <v>71.9</v>
      </c>
      <c r="H86" s="10">
        <v>4</v>
      </c>
      <c r="I86" s="10">
        <v>75.9</v>
      </c>
      <c r="J86" s="10">
        <v>37.95</v>
      </c>
      <c r="K86" s="10">
        <v>82</v>
      </c>
      <c r="L86" s="10"/>
      <c r="M86" s="10">
        <f t="shared" si="9"/>
        <v>82</v>
      </c>
      <c r="N86" s="10">
        <f t="shared" si="12"/>
        <v>41</v>
      </c>
      <c r="O86" s="10">
        <f t="shared" si="13"/>
        <v>78.95</v>
      </c>
      <c r="P86" s="14">
        <f t="shared" si="15"/>
        <v>3</v>
      </c>
      <c r="Q86" s="8" t="s">
        <v>26</v>
      </c>
      <c r="R86" s="17" t="s">
        <v>191</v>
      </c>
    </row>
    <row r="87" spans="1:18" s="1" customFormat="1" ht="12.75">
      <c r="A87" s="8" t="s">
        <v>235</v>
      </c>
      <c r="B87" s="8" t="s">
        <v>236</v>
      </c>
      <c r="C87" s="8" t="s">
        <v>237</v>
      </c>
      <c r="D87" s="8" t="s">
        <v>23</v>
      </c>
      <c r="E87" s="8" t="s">
        <v>244</v>
      </c>
      <c r="F87" s="8" t="s">
        <v>245</v>
      </c>
      <c r="G87" s="10">
        <v>70.8</v>
      </c>
      <c r="H87" s="10"/>
      <c r="I87" s="10">
        <v>70.8</v>
      </c>
      <c r="J87" s="10">
        <v>35.4</v>
      </c>
      <c r="K87" s="10">
        <v>84.8</v>
      </c>
      <c r="L87" s="10"/>
      <c r="M87" s="10">
        <f t="shared" si="9"/>
        <v>84.8</v>
      </c>
      <c r="N87" s="10">
        <f t="shared" si="12"/>
        <v>42.4</v>
      </c>
      <c r="O87" s="10">
        <f t="shared" si="13"/>
        <v>77.8</v>
      </c>
      <c r="P87" s="14">
        <f t="shared" si="15"/>
        <v>4</v>
      </c>
      <c r="Q87" s="14"/>
      <c r="R87" s="15"/>
    </row>
    <row r="88" spans="1:18" s="1" customFormat="1" ht="12.75">
      <c r="A88" s="8" t="s">
        <v>235</v>
      </c>
      <c r="B88" s="8" t="s">
        <v>236</v>
      </c>
      <c r="C88" s="8" t="s">
        <v>237</v>
      </c>
      <c r="D88" s="8" t="s">
        <v>23</v>
      </c>
      <c r="E88" s="8" t="s">
        <v>246</v>
      </c>
      <c r="F88" s="8" t="s">
        <v>247</v>
      </c>
      <c r="G88" s="10">
        <v>72.6</v>
      </c>
      <c r="H88" s="10"/>
      <c r="I88" s="10">
        <v>72.6</v>
      </c>
      <c r="J88" s="10">
        <v>36.3</v>
      </c>
      <c r="K88" s="10">
        <v>82.7</v>
      </c>
      <c r="L88" s="10"/>
      <c r="M88" s="10">
        <f t="shared" si="9"/>
        <v>82.7</v>
      </c>
      <c r="N88" s="10">
        <f t="shared" si="12"/>
        <v>41.35</v>
      </c>
      <c r="O88" s="10">
        <f t="shared" si="13"/>
        <v>77.65</v>
      </c>
      <c r="P88" s="14">
        <f t="shared" si="15"/>
        <v>5</v>
      </c>
      <c r="Q88" s="14"/>
      <c r="R88" s="15"/>
    </row>
    <row r="89" spans="1:18" s="1" customFormat="1" ht="12.75">
      <c r="A89" s="8" t="s">
        <v>235</v>
      </c>
      <c r="B89" s="8" t="s">
        <v>236</v>
      </c>
      <c r="C89" s="8" t="s">
        <v>237</v>
      </c>
      <c r="D89" s="8" t="s">
        <v>23</v>
      </c>
      <c r="E89" s="8" t="s">
        <v>248</v>
      </c>
      <c r="F89" s="8" t="s">
        <v>249</v>
      </c>
      <c r="G89" s="10">
        <v>72.2</v>
      </c>
      <c r="H89" s="10"/>
      <c r="I89" s="10">
        <v>72.2</v>
      </c>
      <c r="J89" s="10">
        <v>36.1</v>
      </c>
      <c r="K89" s="10">
        <v>81.5</v>
      </c>
      <c r="L89" s="10"/>
      <c r="M89" s="10">
        <f t="shared" si="9"/>
        <v>81.5</v>
      </c>
      <c r="N89" s="10">
        <f t="shared" si="12"/>
        <v>40.75</v>
      </c>
      <c r="O89" s="10">
        <f t="shared" si="13"/>
        <v>76.85</v>
      </c>
      <c r="P89" s="14">
        <f t="shared" si="15"/>
        <v>6</v>
      </c>
      <c r="Q89" s="14"/>
      <c r="R89" s="15"/>
    </row>
    <row r="90" spans="1:18" s="1" customFormat="1" ht="12.75">
      <c r="A90" s="8" t="s">
        <v>235</v>
      </c>
      <c r="B90" s="8" t="s">
        <v>236</v>
      </c>
      <c r="C90" s="8" t="s">
        <v>237</v>
      </c>
      <c r="D90" s="8" t="s">
        <v>23</v>
      </c>
      <c r="E90" s="8" t="s">
        <v>250</v>
      </c>
      <c r="F90" s="8" t="s">
        <v>251</v>
      </c>
      <c r="G90" s="10">
        <v>70.8</v>
      </c>
      <c r="H90" s="10"/>
      <c r="I90" s="10">
        <v>70.8</v>
      </c>
      <c r="J90" s="10">
        <v>35.4</v>
      </c>
      <c r="K90" s="10">
        <v>80.6</v>
      </c>
      <c r="L90" s="10"/>
      <c r="M90" s="10">
        <f t="shared" si="9"/>
        <v>80.6</v>
      </c>
      <c r="N90" s="10">
        <f t="shared" si="12"/>
        <v>40.3</v>
      </c>
      <c r="O90" s="10">
        <f t="shared" si="13"/>
        <v>75.69999999999999</v>
      </c>
      <c r="P90" s="14">
        <f t="shared" si="15"/>
        <v>7</v>
      </c>
      <c r="Q90" s="14"/>
      <c r="R90" s="15"/>
    </row>
    <row r="91" spans="1:18" s="1" customFormat="1" ht="12.75">
      <c r="A91" s="8" t="s">
        <v>235</v>
      </c>
      <c r="B91" s="8" t="s">
        <v>236</v>
      </c>
      <c r="C91" s="8" t="s">
        <v>237</v>
      </c>
      <c r="D91" s="8" t="s">
        <v>23</v>
      </c>
      <c r="E91" s="8" t="s">
        <v>252</v>
      </c>
      <c r="F91" s="8" t="s">
        <v>253</v>
      </c>
      <c r="G91" s="10">
        <v>70.3</v>
      </c>
      <c r="H91" s="10"/>
      <c r="I91" s="10">
        <v>70.3</v>
      </c>
      <c r="J91" s="10">
        <v>35.15</v>
      </c>
      <c r="K91" s="10">
        <v>78.2</v>
      </c>
      <c r="L91" s="10"/>
      <c r="M91" s="10">
        <f t="shared" si="9"/>
        <v>78.2</v>
      </c>
      <c r="N91" s="10">
        <f t="shared" si="12"/>
        <v>39.1</v>
      </c>
      <c r="O91" s="10">
        <f t="shared" si="13"/>
        <v>74.25</v>
      </c>
      <c r="P91" s="14">
        <f t="shared" si="15"/>
        <v>8</v>
      </c>
      <c r="Q91" s="14"/>
      <c r="R91" s="17" t="s">
        <v>36</v>
      </c>
    </row>
    <row r="92" spans="1:18" s="1" customFormat="1" ht="12.75">
      <c r="A92" s="8" t="s">
        <v>235</v>
      </c>
      <c r="B92" s="8" t="s">
        <v>236</v>
      </c>
      <c r="C92" s="8" t="s">
        <v>237</v>
      </c>
      <c r="D92" s="8" t="s">
        <v>23</v>
      </c>
      <c r="E92" s="8" t="s">
        <v>254</v>
      </c>
      <c r="F92" s="8" t="s">
        <v>255</v>
      </c>
      <c r="G92" s="10">
        <v>77.8</v>
      </c>
      <c r="H92" s="10"/>
      <c r="I92" s="10">
        <v>77.8</v>
      </c>
      <c r="J92" s="10">
        <v>38.9</v>
      </c>
      <c r="K92" s="13" t="s">
        <v>44</v>
      </c>
      <c r="L92" s="13"/>
      <c r="M92" s="13" t="str">
        <f t="shared" si="9"/>
        <v>缺考</v>
      </c>
      <c r="N92" s="13" t="s">
        <v>44</v>
      </c>
      <c r="O92" s="10"/>
      <c r="P92" s="14"/>
      <c r="Q92" s="14"/>
      <c r="R92" s="15"/>
    </row>
    <row r="93" spans="1:18" s="1" customFormat="1" ht="12.75">
      <c r="A93" s="8" t="s">
        <v>256</v>
      </c>
      <c r="B93" s="8" t="s">
        <v>257</v>
      </c>
      <c r="C93" s="8" t="s">
        <v>258</v>
      </c>
      <c r="D93" s="8" t="s">
        <v>126</v>
      </c>
      <c r="E93" s="8" t="s">
        <v>259</v>
      </c>
      <c r="F93" s="8" t="s">
        <v>260</v>
      </c>
      <c r="G93" s="10">
        <v>64.8</v>
      </c>
      <c r="H93" s="10"/>
      <c r="I93" s="10">
        <v>64.8</v>
      </c>
      <c r="J93" s="10">
        <v>32.4</v>
      </c>
      <c r="K93" s="10">
        <v>84.4</v>
      </c>
      <c r="L93" s="10"/>
      <c r="M93" s="10">
        <f t="shared" si="9"/>
        <v>84.4</v>
      </c>
      <c r="N93" s="10">
        <f aca="true" t="shared" si="16" ref="N93:N111">M93*0.5</f>
        <v>42.2</v>
      </c>
      <c r="O93" s="10">
        <f aca="true" t="shared" si="17" ref="O93:O111">J93+N93</f>
        <v>74.6</v>
      </c>
      <c r="P93" s="14">
        <v>1</v>
      </c>
      <c r="Q93" s="8" t="s">
        <v>26</v>
      </c>
      <c r="R93" s="15"/>
    </row>
    <row r="94" spans="1:18" s="1" customFormat="1" ht="12.75">
      <c r="A94" s="8" t="s">
        <v>256</v>
      </c>
      <c r="B94" s="8" t="s">
        <v>257</v>
      </c>
      <c r="C94" s="8" t="s">
        <v>258</v>
      </c>
      <c r="D94" s="8" t="s">
        <v>126</v>
      </c>
      <c r="E94" s="8" t="s">
        <v>261</v>
      </c>
      <c r="F94" s="8" t="s">
        <v>262</v>
      </c>
      <c r="G94" s="10">
        <v>66.7</v>
      </c>
      <c r="H94" s="10"/>
      <c r="I94" s="10">
        <v>66.7</v>
      </c>
      <c r="J94" s="10">
        <v>33.35</v>
      </c>
      <c r="K94" s="10">
        <v>82.2</v>
      </c>
      <c r="L94" s="10"/>
      <c r="M94" s="10">
        <f t="shared" si="9"/>
        <v>82.2</v>
      </c>
      <c r="N94" s="10">
        <f t="shared" si="16"/>
        <v>41.1</v>
      </c>
      <c r="O94" s="10">
        <f t="shared" si="17"/>
        <v>74.45</v>
      </c>
      <c r="P94" s="14">
        <v>2</v>
      </c>
      <c r="Q94" s="14"/>
      <c r="R94" s="15"/>
    </row>
    <row r="95" spans="1:18" s="1" customFormat="1" ht="12.75">
      <c r="A95" s="8" t="s">
        <v>256</v>
      </c>
      <c r="B95" s="8" t="s">
        <v>257</v>
      </c>
      <c r="C95" s="8" t="s">
        <v>258</v>
      </c>
      <c r="D95" s="8" t="s">
        <v>126</v>
      </c>
      <c r="E95" s="8" t="s">
        <v>263</v>
      </c>
      <c r="F95" s="8" t="s">
        <v>264</v>
      </c>
      <c r="G95" s="10">
        <v>63.3</v>
      </c>
      <c r="H95" s="10"/>
      <c r="I95" s="10">
        <v>63.3</v>
      </c>
      <c r="J95" s="10">
        <v>31.65</v>
      </c>
      <c r="K95" s="10">
        <v>84</v>
      </c>
      <c r="L95" s="10"/>
      <c r="M95" s="10">
        <f t="shared" si="9"/>
        <v>84</v>
      </c>
      <c r="N95" s="10">
        <f t="shared" si="16"/>
        <v>42</v>
      </c>
      <c r="O95" s="10">
        <f t="shared" si="17"/>
        <v>73.65</v>
      </c>
      <c r="P95" s="14">
        <v>3</v>
      </c>
      <c r="Q95" s="14"/>
      <c r="R95" s="15"/>
    </row>
    <row r="96" spans="1:18" s="1" customFormat="1" ht="12.75">
      <c r="A96" s="8" t="s">
        <v>256</v>
      </c>
      <c r="B96" s="8" t="s">
        <v>265</v>
      </c>
      <c r="C96" s="8" t="s">
        <v>266</v>
      </c>
      <c r="D96" s="8" t="s">
        <v>126</v>
      </c>
      <c r="E96" s="8" t="s">
        <v>267</v>
      </c>
      <c r="F96" s="8" t="s">
        <v>268</v>
      </c>
      <c r="G96" s="10">
        <v>79.4</v>
      </c>
      <c r="H96" s="10"/>
      <c r="I96" s="10">
        <v>79.4</v>
      </c>
      <c r="J96" s="10">
        <v>39.7</v>
      </c>
      <c r="K96" s="10">
        <v>84.4</v>
      </c>
      <c r="L96" s="10"/>
      <c r="M96" s="10">
        <f t="shared" si="9"/>
        <v>84.4</v>
      </c>
      <c r="N96" s="10">
        <f t="shared" si="16"/>
        <v>42.2</v>
      </c>
      <c r="O96" s="10">
        <f t="shared" si="17"/>
        <v>81.9</v>
      </c>
      <c r="P96" s="14">
        <v>1</v>
      </c>
      <c r="Q96" s="8" t="s">
        <v>26</v>
      </c>
      <c r="R96" s="15"/>
    </row>
    <row r="97" spans="1:18" s="1" customFormat="1" ht="12.75">
      <c r="A97" s="8" t="s">
        <v>256</v>
      </c>
      <c r="B97" s="8" t="s">
        <v>265</v>
      </c>
      <c r="C97" s="8" t="s">
        <v>266</v>
      </c>
      <c r="D97" s="8" t="s">
        <v>126</v>
      </c>
      <c r="E97" s="8" t="s">
        <v>269</v>
      </c>
      <c r="F97" s="8" t="s">
        <v>270</v>
      </c>
      <c r="G97" s="10">
        <v>81.3</v>
      </c>
      <c r="H97" s="10"/>
      <c r="I97" s="10">
        <v>81.3</v>
      </c>
      <c r="J97" s="10">
        <v>40.65</v>
      </c>
      <c r="K97" s="10">
        <v>76</v>
      </c>
      <c r="L97" s="10"/>
      <c r="M97" s="10">
        <f t="shared" si="9"/>
        <v>76</v>
      </c>
      <c r="N97" s="10">
        <f t="shared" si="16"/>
        <v>38</v>
      </c>
      <c r="O97" s="10">
        <f t="shared" si="17"/>
        <v>78.65</v>
      </c>
      <c r="P97" s="14">
        <v>2</v>
      </c>
      <c r="Q97" s="14"/>
      <c r="R97" s="15"/>
    </row>
    <row r="98" spans="1:18" s="1" customFormat="1" ht="12.75">
      <c r="A98" s="8" t="s">
        <v>256</v>
      </c>
      <c r="B98" s="8" t="s">
        <v>265</v>
      </c>
      <c r="C98" s="8" t="s">
        <v>266</v>
      </c>
      <c r="D98" s="8" t="s">
        <v>126</v>
      </c>
      <c r="E98" s="8" t="s">
        <v>271</v>
      </c>
      <c r="F98" s="8" t="s">
        <v>272</v>
      </c>
      <c r="G98" s="10">
        <v>74.9</v>
      </c>
      <c r="H98" s="10"/>
      <c r="I98" s="10">
        <v>74.9</v>
      </c>
      <c r="J98" s="10">
        <v>37.45</v>
      </c>
      <c r="K98" s="10">
        <v>78.2</v>
      </c>
      <c r="L98" s="10"/>
      <c r="M98" s="10">
        <f t="shared" si="9"/>
        <v>78.2</v>
      </c>
      <c r="N98" s="10">
        <f t="shared" si="16"/>
        <v>39.1</v>
      </c>
      <c r="O98" s="10">
        <f t="shared" si="17"/>
        <v>76.55000000000001</v>
      </c>
      <c r="P98" s="14">
        <v>3</v>
      </c>
      <c r="Q98" s="14"/>
      <c r="R98" s="15"/>
    </row>
    <row r="99" spans="1:18" s="1" customFormat="1" ht="12.75">
      <c r="A99" s="8" t="s">
        <v>273</v>
      </c>
      <c r="B99" s="8" t="s">
        <v>274</v>
      </c>
      <c r="C99" s="8" t="s">
        <v>275</v>
      </c>
      <c r="D99" s="8" t="s">
        <v>49</v>
      </c>
      <c r="E99" s="8" t="s">
        <v>276</v>
      </c>
      <c r="F99" s="8" t="s">
        <v>277</v>
      </c>
      <c r="G99" s="10">
        <v>53.6</v>
      </c>
      <c r="H99" s="10"/>
      <c r="I99" s="10">
        <v>53.6</v>
      </c>
      <c r="J99" s="10">
        <v>26.8</v>
      </c>
      <c r="K99" s="10">
        <v>83.8</v>
      </c>
      <c r="L99" s="10"/>
      <c r="M99" s="10">
        <f t="shared" si="9"/>
        <v>83.8</v>
      </c>
      <c r="N99" s="10">
        <f t="shared" si="16"/>
        <v>41.9</v>
      </c>
      <c r="O99" s="10">
        <f t="shared" si="17"/>
        <v>68.7</v>
      </c>
      <c r="P99" s="14">
        <f aca="true" t="shared" si="18" ref="P99:P104">RANK(O99,$O$99:$O$104)</f>
        <v>1</v>
      </c>
      <c r="Q99" s="8" t="s">
        <v>26</v>
      </c>
      <c r="R99" s="15"/>
    </row>
    <row r="100" spans="1:18" s="1" customFormat="1" ht="12.75">
      <c r="A100" s="8" t="s">
        <v>273</v>
      </c>
      <c r="B100" s="8" t="s">
        <v>274</v>
      </c>
      <c r="C100" s="22" t="s">
        <v>275</v>
      </c>
      <c r="D100" s="8" t="s">
        <v>49</v>
      </c>
      <c r="E100" s="8" t="s">
        <v>278</v>
      </c>
      <c r="F100" s="8" t="s">
        <v>279</v>
      </c>
      <c r="G100" s="10">
        <v>52.1</v>
      </c>
      <c r="H100" s="10"/>
      <c r="I100" s="10">
        <v>52.1</v>
      </c>
      <c r="J100" s="10">
        <v>26.05</v>
      </c>
      <c r="K100" s="10">
        <v>74.8</v>
      </c>
      <c r="L100" s="10"/>
      <c r="M100" s="10">
        <f t="shared" si="9"/>
        <v>74.8</v>
      </c>
      <c r="N100" s="10">
        <f t="shared" si="16"/>
        <v>37.4</v>
      </c>
      <c r="O100" s="10">
        <f t="shared" si="17"/>
        <v>63.45</v>
      </c>
      <c r="P100" s="14">
        <f t="shared" si="18"/>
        <v>2</v>
      </c>
      <c r="Q100" s="8" t="s">
        <v>26</v>
      </c>
      <c r="R100" s="15"/>
    </row>
    <row r="101" spans="1:18" s="1" customFormat="1" ht="12.75">
      <c r="A101" s="8" t="s">
        <v>273</v>
      </c>
      <c r="B101" s="8" t="s">
        <v>274</v>
      </c>
      <c r="C101" s="8" t="s">
        <v>275</v>
      </c>
      <c r="D101" s="8" t="s">
        <v>49</v>
      </c>
      <c r="E101" s="8" t="s">
        <v>280</v>
      </c>
      <c r="F101" s="8" t="s">
        <v>281</v>
      </c>
      <c r="G101" s="10">
        <v>46.5</v>
      </c>
      <c r="H101" s="10"/>
      <c r="I101" s="10">
        <v>46.5</v>
      </c>
      <c r="J101" s="10">
        <v>23.25</v>
      </c>
      <c r="K101" s="10">
        <v>78.2</v>
      </c>
      <c r="L101" s="10"/>
      <c r="M101" s="10">
        <f t="shared" si="9"/>
        <v>78.2</v>
      </c>
      <c r="N101" s="10">
        <f t="shared" si="16"/>
        <v>39.1</v>
      </c>
      <c r="O101" s="10">
        <f t="shared" si="17"/>
        <v>62.35</v>
      </c>
      <c r="P101" s="14">
        <f t="shared" si="18"/>
        <v>3</v>
      </c>
      <c r="Q101" s="14"/>
      <c r="R101" s="17" t="s">
        <v>36</v>
      </c>
    </row>
    <row r="102" spans="1:18" s="1" customFormat="1" ht="12.75">
      <c r="A102" s="8" t="s">
        <v>273</v>
      </c>
      <c r="B102" s="8" t="s">
        <v>274</v>
      </c>
      <c r="C102" s="8" t="s">
        <v>275</v>
      </c>
      <c r="D102" s="8" t="s">
        <v>49</v>
      </c>
      <c r="E102" s="8" t="s">
        <v>282</v>
      </c>
      <c r="F102" s="8" t="s">
        <v>283</v>
      </c>
      <c r="G102" s="10">
        <v>43.7</v>
      </c>
      <c r="H102" s="10"/>
      <c r="I102" s="10">
        <v>43.7</v>
      </c>
      <c r="J102" s="10">
        <v>21.85</v>
      </c>
      <c r="K102" s="10">
        <v>80</v>
      </c>
      <c r="L102" s="10"/>
      <c r="M102" s="10">
        <f t="shared" si="9"/>
        <v>80</v>
      </c>
      <c r="N102" s="10">
        <f t="shared" si="16"/>
        <v>40</v>
      </c>
      <c r="O102" s="10">
        <f t="shared" si="17"/>
        <v>61.85</v>
      </c>
      <c r="P102" s="14">
        <f t="shared" si="18"/>
        <v>4</v>
      </c>
      <c r="Q102" s="14"/>
      <c r="R102" s="17" t="s">
        <v>36</v>
      </c>
    </row>
    <row r="103" spans="1:18" s="1" customFormat="1" ht="12.75">
      <c r="A103" s="8" t="s">
        <v>273</v>
      </c>
      <c r="B103" s="8" t="s">
        <v>274</v>
      </c>
      <c r="C103" s="8" t="s">
        <v>275</v>
      </c>
      <c r="D103" s="8" t="s">
        <v>49</v>
      </c>
      <c r="E103" s="8" t="s">
        <v>284</v>
      </c>
      <c r="F103" s="8" t="s">
        <v>285</v>
      </c>
      <c r="G103" s="10">
        <v>40.1</v>
      </c>
      <c r="H103" s="10"/>
      <c r="I103" s="10">
        <v>40.1</v>
      </c>
      <c r="J103" s="10">
        <v>20.05</v>
      </c>
      <c r="K103" s="10">
        <v>71.8</v>
      </c>
      <c r="L103" s="10"/>
      <c r="M103" s="10">
        <f t="shared" si="9"/>
        <v>71.8</v>
      </c>
      <c r="N103" s="10">
        <f t="shared" si="16"/>
        <v>35.9</v>
      </c>
      <c r="O103" s="10">
        <f t="shared" si="17"/>
        <v>55.95</v>
      </c>
      <c r="P103" s="14">
        <f t="shared" si="18"/>
        <v>5</v>
      </c>
      <c r="Q103" s="14"/>
      <c r="R103" s="17" t="s">
        <v>36</v>
      </c>
    </row>
    <row r="104" spans="1:18" s="1" customFormat="1" ht="12.75">
      <c r="A104" s="8" t="s">
        <v>273</v>
      </c>
      <c r="B104" s="8" t="s">
        <v>274</v>
      </c>
      <c r="C104" s="8" t="s">
        <v>275</v>
      </c>
      <c r="D104" s="8" t="s">
        <v>49</v>
      </c>
      <c r="E104" s="8" t="s">
        <v>286</v>
      </c>
      <c r="F104" s="8" t="s">
        <v>287</v>
      </c>
      <c r="G104" s="10">
        <v>44.7</v>
      </c>
      <c r="H104" s="10"/>
      <c r="I104" s="10">
        <v>44.7</v>
      </c>
      <c r="J104" s="10">
        <v>22.35</v>
      </c>
      <c r="K104" s="10">
        <v>0</v>
      </c>
      <c r="L104" s="10"/>
      <c r="M104" s="10">
        <f t="shared" si="9"/>
        <v>0</v>
      </c>
      <c r="N104" s="10">
        <f t="shared" si="16"/>
        <v>0</v>
      </c>
      <c r="O104" s="10">
        <f t="shared" si="17"/>
        <v>22.35</v>
      </c>
      <c r="P104" s="14">
        <f t="shared" si="18"/>
        <v>6</v>
      </c>
      <c r="Q104" s="14"/>
      <c r="R104" s="17" t="s">
        <v>36</v>
      </c>
    </row>
    <row r="105" spans="1:18" s="1" customFormat="1" ht="12.75">
      <c r="A105" s="8" t="s">
        <v>273</v>
      </c>
      <c r="B105" s="8" t="s">
        <v>288</v>
      </c>
      <c r="C105" s="8" t="s">
        <v>289</v>
      </c>
      <c r="D105" s="8" t="s">
        <v>126</v>
      </c>
      <c r="E105" s="8" t="s">
        <v>290</v>
      </c>
      <c r="F105" s="8" t="s">
        <v>291</v>
      </c>
      <c r="G105" s="10">
        <v>48.4</v>
      </c>
      <c r="H105" s="10"/>
      <c r="I105" s="10">
        <v>48.4</v>
      </c>
      <c r="J105" s="10">
        <v>24.2</v>
      </c>
      <c r="K105" s="10">
        <v>79.4</v>
      </c>
      <c r="L105" s="10"/>
      <c r="M105" s="10">
        <f t="shared" si="9"/>
        <v>79.4</v>
      </c>
      <c r="N105" s="10">
        <f t="shared" si="16"/>
        <v>39.7</v>
      </c>
      <c r="O105" s="10">
        <f t="shared" si="17"/>
        <v>63.900000000000006</v>
      </c>
      <c r="P105" s="14">
        <v>1</v>
      </c>
      <c r="Q105" s="8" t="s">
        <v>26</v>
      </c>
      <c r="R105" s="15"/>
    </row>
    <row r="106" spans="1:18" s="1" customFormat="1" ht="52.5">
      <c r="A106" s="8" t="s">
        <v>273</v>
      </c>
      <c r="B106" s="8" t="s">
        <v>288</v>
      </c>
      <c r="C106" s="8" t="s">
        <v>289</v>
      </c>
      <c r="D106" s="8" t="s">
        <v>126</v>
      </c>
      <c r="E106" s="8" t="s">
        <v>292</v>
      </c>
      <c r="F106" s="8" t="s">
        <v>293</v>
      </c>
      <c r="G106" s="10">
        <v>42</v>
      </c>
      <c r="H106" s="10"/>
      <c r="I106" s="10">
        <v>42</v>
      </c>
      <c r="J106" s="10">
        <v>21</v>
      </c>
      <c r="K106" s="10">
        <v>75.4</v>
      </c>
      <c r="L106" s="10"/>
      <c r="M106" s="10">
        <f t="shared" si="9"/>
        <v>75.4</v>
      </c>
      <c r="N106" s="10">
        <f t="shared" si="16"/>
        <v>37.7</v>
      </c>
      <c r="O106" s="10">
        <f t="shared" si="17"/>
        <v>58.7</v>
      </c>
      <c r="P106" s="14">
        <v>2</v>
      </c>
      <c r="Q106" s="14"/>
      <c r="R106" s="18" t="s">
        <v>294</v>
      </c>
    </row>
    <row r="107" spans="1:18" s="1" customFormat="1" ht="12.75">
      <c r="A107" s="8" t="s">
        <v>273</v>
      </c>
      <c r="B107" s="8" t="s">
        <v>295</v>
      </c>
      <c r="C107" s="8" t="s">
        <v>296</v>
      </c>
      <c r="D107" s="8" t="s">
        <v>126</v>
      </c>
      <c r="E107" s="8" t="s">
        <v>297</v>
      </c>
      <c r="F107" s="8" t="s">
        <v>298</v>
      </c>
      <c r="G107" s="10">
        <v>42.2</v>
      </c>
      <c r="H107" s="10"/>
      <c r="I107" s="10">
        <v>42.2</v>
      </c>
      <c r="J107" s="10">
        <v>21.1</v>
      </c>
      <c r="K107" s="10">
        <v>79.4</v>
      </c>
      <c r="L107" s="10"/>
      <c r="M107" s="10">
        <f t="shared" si="9"/>
        <v>79.4</v>
      </c>
      <c r="N107" s="10">
        <f t="shared" si="16"/>
        <v>39.7</v>
      </c>
      <c r="O107" s="10">
        <f t="shared" si="17"/>
        <v>60.800000000000004</v>
      </c>
      <c r="P107" s="14">
        <v>1</v>
      </c>
      <c r="Q107" s="8" t="s">
        <v>26</v>
      </c>
      <c r="R107" s="15"/>
    </row>
    <row r="108" spans="1:18" s="1" customFormat="1" ht="73.5">
      <c r="A108" s="8" t="s">
        <v>273</v>
      </c>
      <c r="B108" s="8" t="s">
        <v>295</v>
      </c>
      <c r="C108" s="8" t="s">
        <v>296</v>
      </c>
      <c r="D108" s="8" t="s">
        <v>126</v>
      </c>
      <c r="E108" s="8" t="s">
        <v>299</v>
      </c>
      <c r="F108" s="8" t="s">
        <v>300</v>
      </c>
      <c r="G108" s="10">
        <v>36.8</v>
      </c>
      <c r="H108" s="10">
        <v>4</v>
      </c>
      <c r="I108" s="10">
        <v>40.8</v>
      </c>
      <c r="J108" s="10">
        <v>20.4</v>
      </c>
      <c r="K108" s="10">
        <v>67.2</v>
      </c>
      <c r="L108" s="10"/>
      <c r="M108" s="10">
        <f t="shared" si="9"/>
        <v>67.2</v>
      </c>
      <c r="N108" s="10">
        <f t="shared" si="16"/>
        <v>33.6</v>
      </c>
      <c r="O108" s="10">
        <f t="shared" si="17"/>
        <v>54</v>
      </c>
      <c r="P108" s="14">
        <v>2</v>
      </c>
      <c r="Q108" s="14"/>
      <c r="R108" s="18" t="s">
        <v>301</v>
      </c>
    </row>
    <row r="109" spans="1:18" s="1" customFormat="1" ht="12.75">
      <c r="A109" s="8" t="s">
        <v>302</v>
      </c>
      <c r="B109" s="8" t="s">
        <v>303</v>
      </c>
      <c r="C109" s="8" t="s">
        <v>304</v>
      </c>
      <c r="D109" s="8" t="s">
        <v>49</v>
      </c>
      <c r="E109" s="8" t="s">
        <v>305</v>
      </c>
      <c r="F109" s="8" t="s">
        <v>306</v>
      </c>
      <c r="G109" s="10">
        <v>64</v>
      </c>
      <c r="H109" s="10"/>
      <c r="I109" s="10">
        <v>64</v>
      </c>
      <c r="J109" s="10">
        <v>32</v>
      </c>
      <c r="K109" s="10">
        <v>81.6</v>
      </c>
      <c r="L109" s="10"/>
      <c r="M109" s="10">
        <f t="shared" si="9"/>
        <v>81.6</v>
      </c>
      <c r="N109" s="10">
        <f t="shared" si="16"/>
        <v>40.8</v>
      </c>
      <c r="O109" s="10">
        <f t="shared" si="17"/>
        <v>72.8</v>
      </c>
      <c r="P109" s="14">
        <v>1</v>
      </c>
      <c r="Q109" s="8" t="s">
        <v>26</v>
      </c>
      <c r="R109" s="15"/>
    </row>
    <row r="110" spans="1:18" s="1" customFormat="1" ht="12.75">
      <c r="A110" s="8" t="s">
        <v>302</v>
      </c>
      <c r="B110" s="8" t="s">
        <v>303</v>
      </c>
      <c r="C110" s="8" t="s">
        <v>304</v>
      </c>
      <c r="D110" s="8" t="s">
        <v>49</v>
      </c>
      <c r="E110" s="8" t="s">
        <v>307</v>
      </c>
      <c r="F110" s="8" t="s">
        <v>308</v>
      </c>
      <c r="G110" s="10">
        <v>63.6</v>
      </c>
      <c r="H110" s="10"/>
      <c r="I110" s="10">
        <v>63.6</v>
      </c>
      <c r="J110" s="10">
        <v>31.8</v>
      </c>
      <c r="K110" s="10">
        <v>78</v>
      </c>
      <c r="L110" s="10"/>
      <c r="M110" s="10">
        <f t="shared" si="9"/>
        <v>78</v>
      </c>
      <c r="N110" s="10">
        <f t="shared" si="16"/>
        <v>39</v>
      </c>
      <c r="O110" s="10">
        <f t="shared" si="17"/>
        <v>70.8</v>
      </c>
      <c r="P110" s="14">
        <v>2</v>
      </c>
      <c r="Q110" s="8" t="s">
        <v>26</v>
      </c>
      <c r="R110" s="15"/>
    </row>
    <row r="111" spans="1:18" s="1" customFormat="1" ht="12.75">
      <c r="A111" s="8" t="s">
        <v>302</v>
      </c>
      <c r="B111" s="8" t="s">
        <v>303</v>
      </c>
      <c r="C111" s="8" t="s">
        <v>304</v>
      </c>
      <c r="D111" s="8" t="s">
        <v>49</v>
      </c>
      <c r="E111" s="8" t="s">
        <v>309</v>
      </c>
      <c r="F111" s="8" t="s">
        <v>310</v>
      </c>
      <c r="G111" s="10">
        <v>52.9</v>
      </c>
      <c r="H111" s="10"/>
      <c r="I111" s="10">
        <v>52.9</v>
      </c>
      <c r="J111" s="10">
        <v>26.45</v>
      </c>
      <c r="K111" s="10">
        <v>77</v>
      </c>
      <c r="L111" s="10"/>
      <c r="M111" s="10">
        <f t="shared" si="9"/>
        <v>77</v>
      </c>
      <c r="N111" s="10">
        <f t="shared" si="16"/>
        <v>38.5</v>
      </c>
      <c r="O111" s="10">
        <f t="shared" si="17"/>
        <v>64.95</v>
      </c>
      <c r="P111" s="14">
        <v>3</v>
      </c>
      <c r="Q111" s="14"/>
      <c r="R111" s="17" t="s">
        <v>36</v>
      </c>
    </row>
    <row r="112" spans="1:18" s="1" customFormat="1" ht="12.75">
      <c r="A112" s="8" t="s">
        <v>302</v>
      </c>
      <c r="B112" s="8" t="s">
        <v>303</v>
      </c>
      <c r="C112" s="8" t="s">
        <v>304</v>
      </c>
      <c r="D112" s="8" t="s">
        <v>49</v>
      </c>
      <c r="E112" s="8" t="s">
        <v>311</v>
      </c>
      <c r="F112" s="8" t="s">
        <v>312</v>
      </c>
      <c r="G112" s="10">
        <v>55.8</v>
      </c>
      <c r="H112" s="10"/>
      <c r="I112" s="10">
        <v>55.8</v>
      </c>
      <c r="J112" s="10">
        <v>27.9</v>
      </c>
      <c r="K112" s="13" t="s">
        <v>44</v>
      </c>
      <c r="L112" s="13"/>
      <c r="M112" s="13" t="str">
        <f t="shared" si="9"/>
        <v>缺考</v>
      </c>
      <c r="N112" s="13" t="s">
        <v>44</v>
      </c>
      <c r="O112" s="10"/>
      <c r="P112" s="14"/>
      <c r="Q112" s="14"/>
      <c r="R112" s="15"/>
    </row>
    <row r="113" spans="1:18" s="1" customFormat="1" ht="12.75">
      <c r="A113" s="8" t="s">
        <v>313</v>
      </c>
      <c r="B113" s="8" t="s">
        <v>314</v>
      </c>
      <c r="C113" s="8" t="s">
        <v>315</v>
      </c>
      <c r="D113" s="14">
        <v>1</v>
      </c>
      <c r="E113" s="8" t="s">
        <v>316</v>
      </c>
      <c r="F113" s="8" t="s">
        <v>317</v>
      </c>
      <c r="G113" s="10">
        <v>70</v>
      </c>
      <c r="H113" s="10"/>
      <c r="I113" s="10">
        <v>70</v>
      </c>
      <c r="J113" s="10">
        <v>35</v>
      </c>
      <c r="K113" s="10">
        <v>79.8</v>
      </c>
      <c r="L113" s="10">
        <v>85.67</v>
      </c>
      <c r="M113" s="10">
        <f>K113*0.4+L113*0.6</f>
        <v>83.322</v>
      </c>
      <c r="N113" s="10">
        <f>M113*0.5</f>
        <v>41.661</v>
      </c>
      <c r="O113" s="10">
        <f>I113*0.5+(K113*0.4+L113*0.6)*0.5</f>
        <v>76.661</v>
      </c>
      <c r="P113" s="14">
        <v>1</v>
      </c>
      <c r="Q113" s="8" t="s">
        <v>26</v>
      </c>
      <c r="R113" s="15"/>
    </row>
    <row r="114" spans="1:18" s="1" customFormat="1" ht="12.75">
      <c r="A114" s="8" t="s">
        <v>313</v>
      </c>
      <c r="B114" s="8" t="s">
        <v>314</v>
      </c>
      <c r="C114" s="8" t="s">
        <v>315</v>
      </c>
      <c r="D114" s="14">
        <v>1</v>
      </c>
      <c r="E114" s="8" t="s">
        <v>318</v>
      </c>
      <c r="F114" s="8" t="s">
        <v>319</v>
      </c>
      <c r="G114" s="10">
        <v>72</v>
      </c>
      <c r="H114" s="10"/>
      <c r="I114" s="10">
        <v>72</v>
      </c>
      <c r="J114" s="10">
        <v>36</v>
      </c>
      <c r="K114" s="10">
        <v>78.4</v>
      </c>
      <c r="L114" s="10">
        <v>80</v>
      </c>
      <c r="M114" s="10">
        <f>K114*0.4+L114*0.6</f>
        <v>79.36</v>
      </c>
      <c r="N114" s="10">
        <f aca="true" t="shared" si="19" ref="N113:N115">M114*0.5</f>
        <v>39.68</v>
      </c>
      <c r="O114" s="10">
        <f aca="true" t="shared" si="20" ref="O113:O115">I114*0.5+(K114*0.4+L114*0.6)*0.5</f>
        <v>75.68</v>
      </c>
      <c r="P114" s="14">
        <v>2</v>
      </c>
      <c r="Q114" s="14"/>
      <c r="R114" s="15"/>
    </row>
    <row r="115" spans="1:18" s="1" customFormat="1" ht="12.75">
      <c r="A115" s="8" t="s">
        <v>313</v>
      </c>
      <c r="B115" s="8" t="s">
        <v>314</v>
      </c>
      <c r="C115" s="8" t="s">
        <v>315</v>
      </c>
      <c r="D115" s="14">
        <v>1</v>
      </c>
      <c r="E115" s="8" t="s">
        <v>320</v>
      </c>
      <c r="F115" s="8" t="s">
        <v>321</v>
      </c>
      <c r="G115" s="10">
        <v>73.5</v>
      </c>
      <c r="H115" s="10"/>
      <c r="I115" s="10">
        <v>73.5</v>
      </c>
      <c r="J115" s="10">
        <v>36.75</v>
      </c>
      <c r="K115" s="13" t="s">
        <v>44</v>
      </c>
      <c r="L115" s="13" t="s">
        <v>44</v>
      </c>
      <c r="M115" s="13" t="str">
        <f>K115</f>
        <v>缺考</v>
      </c>
      <c r="N115" s="13" t="str">
        <f>L115</f>
        <v>缺考</v>
      </c>
      <c r="O115" s="10"/>
      <c r="P115" s="14"/>
      <c r="Q115" s="14"/>
      <c r="R115" s="15"/>
    </row>
    <row r="116" spans="1:18" ht="37.5" customHeight="1">
      <c r="A116" s="20" t="s">
        <v>322</v>
      </c>
      <c r="B116" s="20"/>
      <c r="C116" s="20"/>
      <c r="D116" s="20"/>
      <c r="E116" s="20"/>
      <c r="F116" s="20"/>
      <c r="G116" s="20"/>
      <c r="H116" s="20"/>
      <c r="I116" s="20"/>
      <c r="J116" s="20"/>
      <c r="K116" s="20"/>
      <c r="L116" s="20"/>
      <c r="M116" s="20"/>
      <c r="N116" s="20"/>
      <c r="O116" s="20"/>
      <c r="P116" s="20"/>
      <c r="Q116" s="20"/>
      <c r="R116" s="20"/>
    </row>
    <row r="121" ht="12.75">
      <c r="S121" s="21"/>
    </row>
    <row r="122" ht="12.75">
      <c r="S122" s="21"/>
    </row>
  </sheetData>
  <sheetProtection/>
  <autoFilter ref="A3:R116">
    <sortState ref="A4:R122">
      <sortCondition sortBy="value" ref="P4:P122"/>
    </sortState>
  </autoFilter>
  <mergeCells count="2">
    <mergeCell ref="A2:R2"/>
    <mergeCell ref="A116:R116"/>
  </mergeCells>
  <printOptions horizontalCentered="1"/>
  <pageMargins left="0.7513888888888889" right="0.7513888888888889" top="1" bottom="1" header="0.5" footer="0.5"/>
  <pageSetup cellComments="asDisplayed" firstPageNumber="1" useFirstPageNumber="1" fitToHeight="0" fitToWidth="1" horizontalDpi="600" verticalDpi="600" orientation="landscape" pageOrder="overThenDown"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2022-12-27T06:21:15Z</dcterms:created>
  <dcterms:modified xsi:type="dcterms:W3CDTF">2024-05-28T13:29:01Z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E2ED7D5A1BEA4FF5BB3766244BEB4006</vt:lpwstr>
  </property>
  <property fmtid="{D5CDD505-2E9C-101B-9397-08002B2CF9AE}" pid="4" name="퀀_generated_2.-2147483648">
    <vt:i4>2052</vt:i4>
  </property>
</Properties>
</file>