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4" activeTab="8"/>
  </bookViews>
  <sheets>
    <sheet name="美姑县机关事业单位工作人员养老保险服务中心" sheetId="3" r:id="rId1"/>
    <sheet name="美姑县教育工（学）团队指导中心" sheetId="4" r:id="rId2"/>
    <sheet name="美姑县教育考试中心" sheetId="25" r:id="rId3"/>
    <sheet name="美姑县目标督查服务中心" sheetId="5" r:id="rId4"/>
    <sheet name="美姑县人工影响天气中心" sheetId="6" r:id="rId5"/>
    <sheet name="美姑县人事考试和人才交流中心" sheetId="7" r:id="rId6"/>
    <sheet name="美姑县食品药品快速检测站" sheetId="8" r:id="rId7"/>
    <sheet name="美姑县网络舆情监测中心" sheetId="9" r:id="rId8"/>
    <sheet name="美姑县综合消防应急救援中队" sheetId="10" r:id="rId9"/>
    <sheet name="Sheet1" sheetId="24" r:id="rId10"/>
  </sheets>
  <definedNames>
    <definedName name="_xlnm._FilterDatabase" localSheetId="0" hidden="1">美姑县机关事业单位工作人员养老保险服务中心!$A$1:$P$4</definedName>
    <definedName name="_xlnm._FilterDatabase" localSheetId="1" hidden="1">'美姑县教育工（学）团队指导中心'!$A$1:$P$4</definedName>
    <definedName name="_xlnm._FilterDatabase" localSheetId="2" hidden="1">美姑县教育考试中心!$A$1:$P$4</definedName>
    <definedName name="_xlnm._FilterDatabase" localSheetId="3" hidden="1">美姑县目标督查服务中心!$A$1:$P$5</definedName>
    <definedName name="_xlnm._FilterDatabase" localSheetId="4" hidden="1">美姑县人工影响天气中心!$A$1:$P$4</definedName>
    <definedName name="_xlnm._FilterDatabase" localSheetId="5" hidden="1">美姑县人事考试和人才交流中心!$A$1:$P$4</definedName>
    <definedName name="_xlnm._FilterDatabase" localSheetId="6" hidden="1">美姑县食品药品快速检测站!$A$1:$P$4</definedName>
    <definedName name="_xlnm._FilterDatabase" localSheetId="7" hidden="1">美姑县网络舆情监测中心!$A$1:$P$4</definedName>
    <definedName name="_xlnm._FilterDatabase" localSheetId="8" hidden="1">美姑县综合消防应急救援中队!$A$1:$P$4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<sst xmlns="http://schemas.openxmlformats.org/spreadsheetml/2006/main" count="295" uniqueCount="99">
  <si>
    <t>美姑县2024年上半年公开考试招聘事业单位工作人员考试总成绩排名及入围体检人员名单</t>
  </si>
  <si>
    <t>序 号</t>
  </si>
  <si>
    <t>姓 名</t>
  </si>
  <si>
    <t>身份证号</t>
  </si>
  <si>
    <t>性 别</t>
  </si>
  <si>
    <t>报考单位</t>
  </si>
  <si>
    <t>报考岗位</t>
  </si>
  <si>
    <t>岗位编码</t>
  </si>
  <si>
    <t>准考证号</t>
  </si>
  <si>
    <t>笔试总成绩</t>
  </si>
  <si>
    <r>
      <rPr>
        <b/>
        <sz val="10"/>
        <color theme="1"/>
        <rFont val="宋体"/>
        <charset val="134"/>
        <scheme val="minor"/>
      </rPr>
      <t>笔试折合成绩（笔试总成绩</t>
    </r>
    <r>
      <rPr>
        <b/>
        <sz val="10"/>
        <color theme="1"/>
        <rFont val="Arial"/>
        <charset val="134"/>
      </rPr>
      <t>×</t>
    </r>
    <r>
      <rPr>
        <b/>
        <sz val="10"/>
        <color theme="1"/>
        <rFont val="宋体"/>
        <charset val="134"/>
        <scheme val="minor"/>
      </rPr>
      <t>60%）</t>
    </r>
  </si>
  <si>
    <t>面试成绩</t>
  </si>
  <si>
    <t>面试折合成绩(面试成绩×40%）</t>
  </si>
  <si>
    <t>考试总成绩</t>
  </si>
  <si>
    <t>岗位排名</t>
  </si>
  <si>
    <t>是否入围体检</t>
  </si>
  <si>
    <t>备 注</t>
  </si>
  <si>
    <t>沙落歪</t>
  </si>
  <si>
    <t>513423199803028366</t>
  </si>
  <si>
    <t>女</t>
  </si>
  <si>
    <t>美姑县机关事业单位工作人员养老保险服务中心</t>
  </si>
  <si>
    <t>工作人员</t>
  </si>
  <si>
    <t>1908030102</t>
  </si>
  <si>
    <t>2119080101016</t>
  </si>
  <si>
    <t>是</t>
  </si>
  <si>
    <t>安晓凤</t>
  </si>
  <si>
    <t>513425199407098648</t>
  </si>
  <si>
    <t>2119080101018</t>
  </si>
  <si>
    <t>吉克金林</t>
  </si>
  <si>
    <t>513436199507034720</t>
  </si>
  <si>
    <t>美姑县教育工（学）团队指导中心</t>
  </si>
  <si>
    <t>工作人员B</t>
  </si>
  <si>
    <t>1908040102</t>
  </si>
  <si>
    <t>2119080101507</t>
  </si>
  <si>
    <t>贾巴伍作</t>
  </si>
  <si>
    <t>513431200005130038</t>
  </si>
  <si>
    <t>男</t>
  </si>
  <si>
    <t>2119080101502</t>
  </si>
  <si>
    <t>李启美</t>
  </si>
  <si>
    <t>513426199201103823</t>
  </si>
  <si>
    <t>美姑县教育考试中心</t>
  </si>
  <si>
    <t>工作人员A</t>
  </si>
  <si>
    <t>1908040101</t>
  </si>
  <si>
    <t>2119080101303</t>
  </si>
  <si>
    <t>阿初里呷</t>
  </si>
  <si>
    <t>513430199507046619</t>
  </si>
  <si>
    <r>
      <rPr>
        <sz val="10"/>
        <rFont val="宋体"/>
        <charset val="0"/>
      </rPr>
      <t>工作人员</t>
    </r>
    <r>
      <rPr>
        <sz val="10"/>
        <rFont val="Arial"/>
        <charset val="0"/>
      </rPr>
      <t>A</t>
    </r>
  </si>
  <si>
    <t>2119080101309</t>
  </si>
  <si>
    <t>杨巫几</t>
  </si>
  <si>
    <t>51342319961008488X</t>
  </si>
  <si>
    <t>美姑县目标督查服务中心</t>
  </si>
  <si>
    <t>1908020101</t>
  </si>
  <si>
    <t>2119080100725</t>
  </si>
  <si>
    <t>李阿支</t>
  </si>
  <si>
    <t>511133199508161820</t>
  </si>
  <si>
    <t>2119080100721</t>
  </si>
  <si>
    <t>曲比力布</t>
  </si>
  <si>
    <t>513436200008233413</t>
  </si>
  <si>
    <t>2119080100814</t>
  </si>
  <si>
    <t>王曲热</t>
  </si>
  <si>
    <t>513430199408050612</t>
  </si>
  <si>
    <t>美姑县人工影响天气中心</t>
  </si>
  <si>
    <t>1908050101</t>
  </si>
  <si>
    <t>2119080101603</t>
  </si>
  <si>
    <t>黄建军</t>
  </si>
  <si>
    <t>510322199809216750</t>
  </si>
  <si>
    <t>2119080101515</t>
  </si>
  <si>
    <t>卢秀英</t>
  </si>
  <si>
    <t>513437199510186924</t>
  </si>
  <si>
    <t>美姑县人事考试和人才交流中心</t>
  </si>
  <si>
    <t>1908030101</t>
  </si>
  <si>
    <t>2119080100918</t>
  </si>
  <si>
    <t>乃古子各</t>
  </si>
  <si>
    <t>513401199307055228</t>
  </si>
  <si>
    <t>2119080100822</t>
  </si>
  <si>
    <t>吉古衣石</t>
  </si>
  <si>
    <t>513436200006174042</t>
  </si>
  <si>
    <t>美姑县食品药品快速检测站</t>
  </si>
  <si>
    <t>1908060101</t>
  </si>
  <si>
    <t>2119080102107</t>
  </si>
  <si>
    <t>吉克金鲁</t>
  </si>
  <si>
    <t>513433200004226321</t>
  </si>
  <si>
    <t>2119080102029</t>
  </si>
  <si>
    <t>丁玉涛</t>
  </si>
  <si>
    <t>510184199802068271</t>
  </si>
  <si>
    <t>美姑县网络舆情监测中心</t>
  </si>
  <si>
    <t>1908010101</t>
  </si>
  <si>
    <t>2119080100101</t>
  </si>
  <si>
    <t>张丽萍</t>
  </si>
  <si>
    <t>511025198905164064</t>
  </si>
  <si>
    <t>2119080100106</t>
  </si>
  <si>
    <t>吉木子沙</t>
  </si>
  <si>
    <t>513431199912161115</t>
  </si>
  <si>
    <t>美姑县综合消防应急救援中队</t>
  </si>
  <si>
    <t>1908070101</t>
  </si>
  <si>
    <t>2119080102215</t>
  </si>
  <si>
    <t>黑来日各</t>
  </si>
  <si>
    <t>513437199911056426</t>
  </si>
  <si>
    <t>2119080102308</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</si>
</sst>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1"/>
      <color theme="1"/>
      <name val="宋体"/>
      <charset val="134"/>
      <scheme val="minor"/>
    </font>
    <font>
      <b/>
      <sz val="18"/>
      <color theme="1"/>
      <name val="微软雅黑"/>
      <charset val="134"/>
    </font>
    <font>
      <b/>
      <sz val="18"/>
      <name val="微软雅黑"/>
      <charset val="134"/>
    </font>
    <font>
      <b/>
      <sz val="10"/>
      <color theme="1"/>
      <name val="宋体"/>
      <charset val="134"/>
      <scheme val="minor"/>
    </font>
    <font>
      <b/>
      <sz val="10"/>
      <name val="宋体"/>
      <charset val="134"/>
      <scheme val="minor"/>
    </font>
    <font>
      <sz val="10"/>
      <name val="Arial"/>
      <charset val="0"/>
    </font>
    <font>
      <sz val="10"/>
      <color rgb="FF000000"/>
      <name val="微软雅黑"/>
      <charset val="134"/>
    </font>
    <font>
      <sz val="11"/>
      <name val="宋体"/>
      <charset val="134"/>
      <scheme val="minor"/>
    </font>
    <font>
      <sz val="10"/>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0"/>
      <color theme="1"/>
      <name val="Arial"/>
      <charset val="134"/>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0"/>
      </bottom>
      <diagonal/>
    </border>
    <border>
      <left style="thin">
        <color auto="1"/>
      </left>
      <right style="thin">
        <color auto="1"/>
      </right>
      <top style="thin">
        <color indexed="0"/>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3" borderId="8"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9" applyNumberFormat="0" applyFill="0" applyAlignment="0" applyProtection="0">
      <alignment vertical="center"/>
    </xf>
    <xf numFmtId="0" fontId="15" fillId="0" borderId="9" applyNumberFormat="0" applyFill="0" applyAlignment="0" applyProtection="0">
      <alignment vertical="center"/>
    </xf>
    <xf numFmtId="0" fontId="16" fillId="0" borderId="10" applyNumberFormat="0" applyFill="0" applyAlignment="0" applyProtection="0">
      <alignment vertical="center"/>
    </xf>
    <xf numFmtId="0" fontId="16" fillId="0" borderId="0" applyNumberFormat="0" applyFill="0" applyBorder="0" applyAlignment="0" applyProtection="0">
      <alignment vertical="center"/>
    </xf>
    <xf numFmtId="0" fontId="17" fillId="4" borderId="11" applyNumberFormat="0" applyAlignment="0" applyProtection="0">
      <alignment vertical="center"/>
    </xf>
    <xf numFmtId="0" fontId="18" fillId="5" borderId="12" applyNumberFormat="0" applyAlignment="0" applyProtection="0">
      <alignment vertical="center"/>
    </xf>
    <xf numFmtId="0" fontId="19" fillId="5" borderId="11" applyNumberFormat="0" applyAlignment="0" applyProtection="0">
      <alignment vertical="center"/>
    </xf>
    <xf numFmtId="0" fontId="20" fillId="6" borderId="13" applyNumberFormat="0" applyAlignment="0" applyProtection="0">
      <alignment vertical="center"/>
    </xf>
    <xf numFmtId="0" fontId="21" fillId="0" borderId="14" applyNumberFormat="0" applyFill="0" applyAlignment="0" applyProtection="0">
      <alignment vertical="center"/>
    </xf>
    <xf numFmtId="0" fontId="22" fillId="0" borderId="15" applyNumberFormat="0" applyFill="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6" fillId="33" borderId="0" applyNumberFormat="0" applyBorder="0" applyAlignment="0" applyProtection="0">
      <alignment vertical="center"/>
    </xf>
    <xf numFmtId="0" fontId="5" fillId="0" borderId="0"/>
  </cellStyleXfs>
  <cellXfs count="36">
    <xf numFmtId="0" fontId="0" fillId="0" borderId="0" xfId="0">
      <alignment vertical="center"/>
    </xf>
    <xf numFmtId="0" fontId="0" fillId="0" borderId="0" xfId="0" applyFill="1">
      <alignment vertical="center"/>
    </xf>
    <xf numFmtId="176" fontId="0" fillId="0" borderId="0" xfId="0" applyNumberFormat="1">
      <alignment vertical="center"/>
    </xf>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0" fillId="0" borderId="4" xfId="0" applyBorder="1" applyAlignment="1">
      <alignment horizontal="center" vertical="center"/>
    </xf>
    <xf numFmtId="0" fontId="5" fillId="0" borderId="5" xfId="0" applyFont="1" applyFill="1" applyBorder="1" applyAlignment="1">
      <alignment horizontal="center" vertical="center"/>
    </xf>
    <xf numFmtId="0" fontId="0" fillId="0" borderId="4" xfId="0" applyFill="1" applyBorder="1" applyAlignment="1">
      <alignment horizontal="center" vertical="center"/>
    </xf>
    <xf numFmtId="176" fontId="1" fillId="0" borderId="0" xfId="0" applyNumberFormat="1" applyFont="1" applyBorder="1" applyAlignment="1">
      <alignment horizontal="center" vertical="center"/>
    </xf>
    <xf numFmtId="176" fontId="3"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xf>
    <xf numFmtId="176" fontId="0" fillId="0" borderId="5" xfId="0" applyNumberFormat="1" applyBorder="1" applyAlignment="1">
      <alignment horizontal="center" vertical="center"/>
    </xf>
    <xf numFmtId="0" fontId="0" fillId="0" borderId="5" xfId="0" applyBorder="1" applyAlignment="1">
      <alignment horizontal="center" vertical="center"/>
    </xf>
    <xf numFmtId="0" fontId="6" fillId="2" borderId="5" xfId="49" applyFont="1" applyFill="1" applyBorder="1" applyAlignment="1">
      <alignment horizontal="center" vertical="center"/>
    </xf>
    <xf numFmtId="176" fontId="0" fillId="0" borderId="5" xfId="0" applyNumberFormat="1" applyFill="1" applyBorder="1" applyAlignment="1">
      <alignment horizontal="center" vertical="center"/>
    </xf>
    <xf numFmtId="0" fontId="0" fillId="0" borderId="5" xfId="0" applyFill="1" applyBorder="1" applyAlignment="1">
      <alignment horizontal="center" vertical="center"/>
    </xf>
    <xf numFmtId="0" fontId="6" fillId="0" borderId="5" xfId="49" applyFont="1" applyFill="1" applyBorder="1" applyAlignment="1">
      <alignment horizontal="center" vertical="center"/>
    </xf>
    <xf numFmtId="0" fontId="5" fillId="0" borderId="6" xfId="0" applyFont="1" applyFill="1" applyBorder="1" applyAlignment="1">
      <alignment horizontal="center" vertical="center"/>
    </xf>
    <xf numFmtId="0" fontId="0" fillId="0" borderId="0" xfId="0" applyAlignment="1">
      <alignment vertical="center" wrapText="1"/>
    </xf>
    <xf numFmtId="0" fontId="4" fillId="0" borderId="5" xfId="0" applyFont="1" applyBorder="1" applyAlignment="1">
      <alignment horizontal="center" vertical="center" wrapText="1"/>
    </xf>
    <xf numFmtId="0" fontId="5" fillId="0" borderId="5" xfId="0" applyFont="1" applyFill="1" applyBorder="1" applyAlignment="1">
      <alignment horizontal="center" vertical="center" wrapText="1"/>
    </xf>
    <xf numFmtId="0" fontId="7" fillId="0" borderId="0" xfId="0" applyFont="1" applyFill="1">
      <alignment vertical="center"/>
    </xf>
    <xf numFmtId="0" fontId="5" fillId="0" borderId="7" xfId="0" applyFont="1" applyFill="1" applyBorder="1" applyAlignment="1">
      <alignment horizontal="center" vertical="center"/>
    </xf>
    <xf numFmtId="0" fontId="0" fillId="0" borderId="0" xfId="0" applyBorder="1" applyAlignment="1">
      <alignment horizontal="center" vertical="center"/>
    </xf>
    <xf numFmtId="0" fontId="8" fillId="0" borderId="5" xfId="0" applyFont="1" applyFill="1" applyBorder="1" applyAlignment="1">
      <alignment horizontal="center" vertical="center" wrapText="1"/>
    </xf>
    <xf numFmtId="0" fontId="8" fillId="0" borderId="5" xfId="0" applyFont="1" applyFill="1" applyBorder="1" applyAlignment="1">
      <alignment horizontal="center" vertical="center"/>
    </xf>
    <xf numFmtId="176" fontId="7" fillId="0" borderId="5" xfId="0" applyNumberFormat="1" applyFont="1" applyFill="1" applyBorder="1" applyAlignment="1">
      <alignment horizontal="center" vertical="center"/>
    </xf>
    <xf numFmtId="0" fontId="0" fillId="0" borderId="0" xfId="0" applyFill="1" applyBorder="1">
      <alignment vertical="center"/>
    </xf>
    <xf numFmtId="0" fontId="0" fillId="0" borderId="0" xfId="0" applyAlignment="1">
      <alignment horizontal="center" vertical="center"/>
    </xf>
    <xf numFmtId="176" fontId="0" fillId="0" borderId="0" xfId="0" applyNumberFormat="1" applyAlignment="1">
      <alignment horizontal="center" vertical="center"/>
    </xf>
    <xf numFmtId="0" fontId="3" fillId="0" borderId="4" xfId="0" applyFont="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
  <sheetViews>
    <sheetView workbookViewId="0">
      <selection activeCell="P8" sqref="P8"/>
    </sheetView>
  </sheetViews>
  <sheetFormatPr defaultColWidth="9" defaultRowHeight="13.5" outlineLevelRow="3"/>
  <cols>
    <col min="1" max="1" width="6.125" customWidth="1"/>
    <col min="2" max="2" width="9.875" customWidth="1"/>
    <col min="3" max="3" width="18.125" customWidth="1"/>
    <col min="4" max="4" width="5.875" customWidth="1"/>
    <col min="5" max="5" width="20.75" customWidth="1"/>
    <col min="6" max="6" width="11.375" customWidth="1"/>
    <col min="7" max="7" width="12.625" customWidth="1"/>
    <col min="8" max="8" width="15.875" customWidth="1"/>
    <col min="9" max="9" width="10.375" style="34" customWidth="1"/>
    <col min="10" max="10" width="11.25" style="33" customWidth="1"/>
    <col min="11" max="11" width="8.375" style="33" customWidth="1"/>
    <col min="12" max="12" width="11.125" style="33" customWidth="1"/>
    <col min="13" max="13" width="10.125" style="33" customWidth="1"/>
    <col min="14" max="14" width="4.5" style="33" customWidth="1"/>
    <col min="15" max="15" width="8.5" style="33" customWidth="1"/>
    <col min="16" max="16" width="6.625" style="33" customWidth="1"/>
  </cols>
  <sheetData>
    <row r="1" ht="34" customHeight="1" spans="1:16">
      <c r="A1" s="3" t="s">
        <v>0</v>
      </c>
      <c r="B1" s="4"/>
      <c r="C1" s="3"/>
      <c r="D1" s="3"/>
      <c r="E1" s="3"/>
      <c r="F1" s="4"/>
      <c r="G1" s="3"/>
      <c r="H1" s="3"/>
      <c r="I1" s="12"/>
      <c r="J1" s="3"/>
      <c r="K1" s="3"/>
      <c r="L1" s="3"/>
      <c r="M1" s="3"/>
      <c r="N1" s="3"/>
      <c r="O1" s="3"/>
      <c r="P1" s="3"/>
    </row>
    <row r="2" ht="45" customHeight="1" spans="1:16">
      <c r="A2" s="5" t="s">
        <v>1</v>
      </c>
      <c r="B2" s="24" t="s">
        <v>2</v>
      </c>
      <c r="C2" s="7" t="s">
        <v>3</v>
      </c>
      <c r="D2" s="7" t="s">
        <v>4</v>
      </c>
      <c r="E2" s="8" t="s">
        <v>5</v>
      </c>
      <c r="F2" s="6" t="s">
        <v>6</v>
      </c>
      <c r="G2" s="5" t="s">
        <v>7</v>
      </c>
      <c r="H2" s="14" t="s">
        <v>8</v>
      </c>
      <c r="I2" s="13" t="s">
        <v>9</v>
      </c>
      <c r="J2" s="13" t="s">
        <v>10</v>
      </c>
      <c r="K2" s="14" t="s">
        <v>11</v>
      </c>
      <c r="L2" s="14" t="s">
        <v>12</v>
      </c>
      <c r="M2" s="14" t="s">
        <v>13</v>
      </c>
      <c r="N2" s="14" t="s">
        <v>14</v>
      </c>
      <c r="O2" s="14" t="s">
        <v>15</v>
      </c>
      <c r="P2" s="15" t="s">
        <v>16</v>
      </c>
    </row>
    <row r="3" ht="29" customHeight="1" spans="1:16">
      <c r="A3" s="11">
        <v>1</v>
      </c>
      <c r="B3" s="10" t="s">
        <v>17</v>
      </c>
      <c r="C3" s="10" t="s">
        <v>18</v>
      </c>
      <c r="D3" s="10" t="s">
        <v>19</v>
      </c>
      <c r="E3" s="25" t="s">
        <v>20</v>
      </c>
      <c r="F3" s="10" t="s">
        <v>21</v>
      </c>
      <c r="G3" s="10" t="s">
        <v>22</v>
      </c>
      <c r="H3" s="10" t="s">
        <v>23</v>
      </c>
      <c r="I3" s="19">
        <v>67.3</v>
      </c>
      <c r="J3" s="17">
        <f>I3*60%</f>
        <v>40.38</v>
      </c>
      <c r="K3" s="20">
        <v>74.9</v>
      </c>
      <c r="L3" s="17">
        <f>K3*40%</f>
        <v>29.96</v>
      </c>
      <c r="M3" s="17">
        <f>J3+L3</f>
        <v>70.34</v>
      </c>
      <c r="N3" s="20">
        <v>1</v>
      </c>
      <c r="O3" s="20" t="s">
        <v>24</v>
      </c>
      <c r="P3" s="21"/>
    </row>
    <row r="4" s="1" customFormat="1" ht="29" customHeight="1" spans="1:16">
      <c r="A4" s="9">
        <v>2</v>
      </c>
      <c r="B4" s="10" t="s">
        <v>25</v>
      </c>
      <c r="C4" s="10" t="s">
        <v>26</v>
      </c>
      <c r="D4" s="10" t="s">
        <v>19</v>
      </c>
      <c r="E4" s="25" t="s">
        <v>20</v>
      </c>
      <c r="F4" s="10" t="s">
        <v>21</v>
      </c>
      <c r="G4" s="10" t="s">
        <v>22</v>
      </c>
      <c r="H4" s="10" t="s">
        <v>27</v>
      </c>
      <c r="I4" s="16">
        <v>69.1</v>
      </c>
      <c r="J4" s="17">
        <f>I4*60%</f>
        <v>41.46</v>
      </c>
      <c r="K4" s="17">
        <v>71.5</v>
      </c>
      <c r="L4" s="16">
        <f>K4*40%</f>
        <v>28.6</v>
      </c>
      <c r="M4" s="17">
        <f>J4+L4</f>
        <v>70.06</v>
      </c>
      <c r="N4" s="17">
        <v>2</v>
      </c>
      <c r="O4" s="17"/>
      <c r="P4" s="18"/>
    </row>
  </sheetData>
  <autoFilter ref="A1:P4">
    <sortState ref="A1:P4">
      <sortCondition ref="O2" descending="1"/>
    </sortState>
    <extLst/>
  </autoFilter>
  <mergeCells count="1">
    <mergeCell ref="A1:P1"/>
  </mergeCells>
  <pageMargins left="0.629861111111111" right="0.75" top="0.550694444444444" bottom="0.432638888888889" header="0.5" footer="0.432638888888889"/>
  <pageSetup paperSize="9" scale="78"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J36" sqref="J36"/>
    </sheetView>
  </sheetViews>
  <sheetFormatPr defaultColWidth="9" defaultRowHeight="13.5"/>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
  <sheetViews>
    <sheetView workbookViewId="0">
      <selection activeCell="K16" sqref="K16"/>
    </sheetView>
  </sheetViews>
  <sheetFormatPr defaultColWidth="9" defaultRowHeight="13.5" outlineLevelRow="3"/>
  <cols>
    <col min="1" max="1" width="7.5" style="33" customWidth="1"/>
    <col min="2" max="2" width="9.84166666666667" style="33" customWidth="1"/>
    <col min="3" max="3" width="20.4" style="33" customWidth="1"/>
    <col min="4" max="4" width="7" style="33" customWidth="1"/>
    <col min="5" max="5" width="19.625" style="33" customWidth="1"/>
    <col min="6" max="6" width="10.7833333333333" style="33" customWidth="1"/>
    <col min="7" max="7" width="11.85" style="33" customWidth="1"/>
    <col min="8" max="8" width="14.25" style="33" customWidth="1"/>
    <col min="9" max="9" width="11" style="34" customWidth="1"/>
    <col min="10" max="10" width="10.625" style="33" customWidth="1"/>
    <col min="11" max="11" width="9.25833333333333" style="33" customWidth="1"/>
    <col min="12" max="12" width="11.5" style="33" customWidth="1"/>
    <col min="13" max="13" width="10.125" style="33" customWidth="1"/>
    <col min="14" max="14" width="5.75" style="33" customWidth="1"/>
    <col min="15" max="15" width="12" style="33" customWidth="1"/>
    <col min="16" max="16" width="7.125" style="33" customWidth="1"/>
  </cols>
  <sheetData>
    <row r="1" ht="33" customHeight="1" spans="1:16">
      <c r="A1" s="3" t="s">
        <v>0</v>
      </c>
      <c r="B1" s="4"/>
      <c r="C1" s="3"/>
      <c r="D1" s="3"/>
      <c r="E1" s="3"/>
      <c r="F1" s="4"/>
      <c r="G1" s="3"/>
      <c r="H1" s="3"/>
      <c r="I1" s="12"/>
      <c r="J1" s="3"/>
      <c r="K1" s="3"/>
      <c r="L1" s="3"/>
      <c r="M1" s="3"/>
      <c r="N1" s="3"/>
      <c r="O1" s="3"/>
      <c r="P1" s="3"/>
    </row>
    <row r="2" ht="46" customHeight="1" spans="1:16">
      <c r="A2" s="35" t="s">
        <v>1</v>
      </c>
      <c r="B2" s="24" t="s">
        <v>2</v>
      </c>
      <c r="C2" s="14" t="s">
        <v>3</v>
      </c>
      <c r="D2" s="14" t="s">
        <v>4</v>
      </c>
      <c r="E2" s="14" t="s">
        <v>5</v>
      </c>
      <c r="F2" s="24" t="s">
        <v>6</v>
      </c>
      <c r="G2" s="35" t="s">
        <v>7</v>
      </c>
      <c r="H2" s="14" t="s">
        <v>8</v>
      </c>
      <c r="I2" s="13" t="s">
        <v>9</v>
      </c>
      <c r="J2" s="13" t="s">
        <v>10</v>
      </c>
      <c r="K2" s="14" t="s">
        <v>11</v>
      </c>
      <c r="L2" s="14" t="s">
        <v>12</v>
      </c>
      <c r="M2" s="14" t="s">
        <v>13</v>
      </c>
      <c r="N2" s="14" t="s">
        <v>14</v>
      </c>
      <c r="O2" s="14" t="s">
        <v>15</v>
      </c>
      <c r="P2" s="15" t="s">
        <v>16</v>
      </c>
    </row>
    <row r="3" ht="29" customHeight="1" spans="1:16">
      <c r="A3" s="9">
        <v>1</v>
      </c>
      <c r="B3" s="10" t="s">
        <v>28</v>
      </c>
      <c r="C3" s="10" t="s">
        <v>29</v>
      </c>
      <c r="D3" s="10" t="s">
        <v>19</v>
      </c>
      <c r="E3" s="25" t="s">
        <v>30</v>
      </c>
      <c r="F3" s="10" t="s">
        <v>31</v>
      </c>
      <c r="G3" s="10" t="s">
        <v>32</v>
      </c>
      <c r="H3" s="10" t="s">
        <v>33</v>
      </c>
      <c r="I3" s="16">
        <v>59.9</v>
      </c>
      <c r="J3" s="17">
        <f>I3*0.6</f>
        <v>35.94</v>
      </c>
      <c r="K3" s="17">
        <v>74.3</v>
      </c>
      <c r="L3" s="17">
        <f>K3*0.4</f>
        <v>29.72</v>
      </c>
      <c r="M3" s="18">
        <f>J3+L3</f>
        <v>65.66</v>
      </c>
      <c r="N3" s="18">
        <v>1</v>
      </c>
      <c r="O3" s="18" t="s">
        <v>24</v>
      </c>
      <c r="P3" s="18"/>
    </row>
    <row r="4" s="1" customFormat="1" ht="29" customHeight="1" spans="1:16">
      <c r="A4" s="11">
        <v>2</v>
      </c>
      <c r="B4" s="10" t="s">
        <v>34</v>
      </c>
      <c r="C4" s="10" t="s">
        <v>35</v>
      </c>
      <c r="D4" s="10" t="s">
        <v>36</v>
      </c>
      <c r="E4" s="25" t="s">
        <v>30</v>
      </c>
      <c r="F4" s="10" t="s">
        <v>31</v>
      </c>
      <c r="G4" s="10" t="s">
        <v>32</v>
      </c>
      <c r="H4" s="10" t="s">
        <v>37</v>
      </c>
      <c r="I4" s="19">
        <v>59.6</v>
      </c>
      <c r="J4" s="17">
        <f>I4*0.6</f>
        <v>35.76</v>
      </c>
      <c r="K4" s="20">
        <v>72.2</v>
      </c>
      <c r="L4" s="17">
        <f>K4*0.4</f>
        <v>28.88</v>
      </c>
      <c r="M4" s="18">
        <f>J4+L4</f>
        <v>64.64</v>
      </c>
      <c r="N4" s="21">
        <v>2</v>
      </c>
      <c r="O4" s="21"/>
      <c r="P4" s="21"/>
    </row>
  </sheetData>
  <autoFilter ref="A1:P4">
    <sortState ref="A1:P4">
      <sortCondition ref="I2" descending="1"/>
    </sortState>
    <extLst/>
  </autoFilter>
  <mergeCells count="1">
    <mergeCell ref="A1:P1"/>
  </mergeCells>
  <pageMargins left="0.393055555555556" right="0.75" top="0.511805555555556" bottom="0.472222222222222" header="0.5" footer="0.5"/>
  <pageSetup paperSize="9" scale="78"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
  <sheetViews>
    <sheetView workbookViewId="0">
      <selection activeCell="A1" sqref="A1:P1"/>
    </sheetView>
  </sheetViews>
  <sheetFormatPr defaultColWidth="9" defaultRowHeight="13.5" outlineLevelRow="3"/>
  <cols>
    <col min="1" max="1" width="7.125" customWidth="1"/>
    <col min="2" max="2" width="9" style="28"/>
    <col min="3" max="3" width="18.125" customWidth="1"/>
    <col min="4" max="4" width="6.5" customWidth="1"/>
    <col min="5" max="5" width="16.875" customWidth="1"/>
    <col min="6" max="6" width="10.5" customWidth="1"/>
    <col min="7" max="7" width="11" customWidth="1"/>
    <col min="8" max="8" width="14.25" customWidth="1"/>
    <col min="9" max="9" width="10.5" customWidth="1"/>
    <col min="10" max="10" width="11.5" customWidth="1"/>
    <col min="11" max="11" width="8.625" customWidth="1"/>
    <col min="12" max="12" width="13.5" customWidth="1"/>
    <col min="13" max="13" width="10.25" customWidth="1"/>
    <col min="14" max="14" width="5.25" customWidth="1"/>
    <col min="15" max="15" width="12.625" customWidth="1"/>
    <col min="16" max="16" width="9.5" customWidth="1"/>
  </cols>
  <sheetData>
    <row r="1" ht="36" customHeight="1" spans="1:16">
      <c r="A1" s="3" t="s">
        <v>0</v>
      </c>
      <c r="B1" s="4"/>
      <c r="C1" s="3"/>
      <c r="D1" s="3"/>
      <c r="E1" s="3"/>
      <c r="F1" s="4"/>
      <c r="G1" s="3"/>
      <c r="H1" s="3"/>
      <c r="I1" s="12"/>
      <c r="J1" s="3"/>
      <c r="K1" s="3"/>
      <c r="L1" s="3"/>
      <c r="M1" s="3"/>
      <c r="N1" s="3"/>
      <c r="O1" s="3"/>
      <c r="P1" s="3"/>
    </row>
    <row r="2" ht="41" customHeight="1" spans="1:16">
      <c r="A2" s="5" t="s">
        <v>1</v>
      </c>
      <c r="B2" s="24" t="s">
        <v>2</v>
      </c>
      <c r="C2" s="7" t="s">
        <v>3</v>
      </c>
      <c r="D2" s="7" t="s">
        <v>4</v>
      </c>
      <c r="E2" s="8" t="s">
        <v>5</v>
      </c>
      <c r="F2" s="6" t="s">
        <v>6</v>
      </c>
      <c r="G2" s="5" t="s">
        <v>7</v>
      </c>
      <c r="H2" s="14" t="s">
        <v>8</v>
      </c>
      <c r="I2" s="13" t="s">
        <v>9</v>
      </c>
      <c r="J2" s="13" t="s">
        <v>10</v>
      </c>
      <c r="K2" s="14" t="s">
        <v>11</v>
      </c>
      <c r="L2" s="14" t="s">
        <v>12</v>
      </c>
      <c r="M2" s="14" t="s">
        <v>13</v>
      </c>
      <c r="N2" s="14" t="s">
        <v>14</v>
      </c>
      <c r="O2" s="14" t="s">
        <v>15</v>
      </c>
      <c r="P2" s="15" t="s">
        <v>16</v>
      </c>
    </row>
    <row r="3" s="26" customFormat="1" ht="27" customHeight="1" spans="1:16">
      <c r="A3" s="9">
        <v>1</v>
      </c>
      <c r="B3" s="25" t="s">
        <v>38</v>
      </c>
      <c r="C3" s="10" t="s">
        <v>39</v>
      </c>
      <c r="D3" s="10" t="s">
        <v>19</v>
      </c>
      <c r="E3" s="10" t="s">
        <v>40</v>
      </c>
      <c r="F3" s="10" t="s">
        <v>41</v>
      </c>
      <c r="G3" s="10" t="s">
        <v>42</v>
      </c>
      <c r="H3" s="10" t="s">
        <v>43</v>
      </c>
      <c r="I3" s="19">
        <v>62.5</v>
      </c>
      <c r="J3" s="20">
        <f>I3*0.6</f>
        <v>37.5</v>
      </c>
      <c r="K3" s="17">
        <v>74.9</v>
      </c>
      <c r="L3" s="20">
        <f>K3*0.4</f>
        <v>29.96</v>
      </c>
      <c r="M3" s="21">
        <f>J3+L3</f>
        <v>67.46</v>
      </c>
      <c r="N3" s="18">
        <v>1</v>
      </c>
      <c r="O3" s="18" t="s">
        <v>24</v>
      </c>
      <c r="P3" s="18"/>
    </row>
    <row r="4" s="1" customFormat="1" ht="27" customHeight="1" spans="1:17">
      <c r="A4" s="11">
        <v>2</v>
      </c>
      <c r="B4" s="29" t="s">
        <v>44</v>
      </c>
      <c r="C4" s="10" t="s">
        <v>45</v>
      </c>
      <c r="D4" s="30" t="s">
        <v>36</v>
      </c>
      <c r="E4" s="30" t="s">
        <v>40</v>
      </c>
      <c r="F4" s="30" t="s">
        <v>46</v>
      </c>
      <c r="G4" s="10" t="s">
        <v>42</v>
      </c>
      <c r="H4" s="10" t="s">
        <v>47</v>
      </c>
      <c r="I4" s="31">
        <v>63.4</v>
      </c>
      <c r="J4" s="20">
        <f>I4*0.6</f>
        <v>38.04</v>
      </c>
      <c r="K4" s="20">
        <v>72.2</v>
      </c>
      <c r="L4" s="20">
        <f>K4*0.4</f>
        <v>28.88</v>
      </c>
      <c r="M4" s="21">
        <f>J4+L4</f>
        <v>66.92</v>
      </c>
      <c r="N4" s="21">
        <v>2</v>
      </c>
      <c r="O4" s="21"/>
      <c r="P4" s="21"/>
      <c r="Q4" s="32"/>
    </row>
  </sheetData>
  <autoFilter ref="A1:P4">
    <sortState ref="A1:P4">
      <sortCondition ref="M2" descending="1"/>
    </sortState>
    <extLst/>
  </autoFilter>
  <mergeCells count="1">
    <mergeCell ref="A1:P1"/>
  </mergeCells>
  <pageMargins left="0.708333333333333" right="0.75" top="0.511805555555556" bottom="1.14166666666667" header="0.5" footer="0.5"/>
  <pageSetup paperSize="9" scale="74"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
  <sheetViews>
    <sheetView workbookViewId="0">
      <selection activeCell="L14" sqref="L14"/>
    </sheetView>
  </sheetViews>
  <sheetFormatPr defaultColWidth="9" defaultRowHeight="13.5" outlineLevelRow="4"/>
  <cols>
    <col min="1" max="1" width="7.375" customWidth="1"/>
    <col min="2" max="2" width="8.625" customWidth="1"/>
    <col min="3" max="3" width="18.375" customWidth="1"/>
    <col min="4" max="4" width="6.375" customWidth="1"/>
    <col min="5" max="5" width="19.5" customWidth="1"/>
    <col min="6" max="6" width="10.625" customWidth="1"/>
    <col min="7" max="7" width="10.875" customWidth="1"/>
    <col min="8" max="8" width="13.5" customWidth="1"/>
    <col min="9" max="9" width="11.625" customWidth="1"/>
    <col min="10" max="10" width="11.875" customWidth="1"/>
    <col min="11" max="11" width="8.5" customWidth="1"/>
    <col min="12" max="12" width="12" customWidth="1"/>
    <col min="13" max="13" width="10.375" customWidth="1"/>
    <col min="14" max="14" width="5.125" customWidth="1"/>
    <col min="15" max="15" width="13.125" customWidth="1"/>
    <col min="16" max="16" width="11.25" customWidth="1"/>
  </cols>
  <sheetData>
    <row r="1" ht="33" customHeight="1" spans="1:16">
      <c r="A1" s="3" t="s">
        <v>0</v>
      </c>
      <c r="B1" s="4"/>
      <c r="C1" s="3"/>
      <c r="D1" s="3"/>
      <c r="E1" s="3"/>
      <c r="F1" s="4"/>
      <c r="G1" s="3"/>
      <c r="H1" s="3"/>
      <c r="I1" s="12"/>
      <c r="J1" s="3"/>
      <c r="K1" s="3"/>
      <c r="L1" s="3"/>
      <c r="M1" s="3"/>
      <c r="N1" s="3"/>
      <c r="O1" s="3"/>
      <c r="P1" s="3"/>
    </row>
    <row r="2" ht="38" customHeight="1" spans="1:16">
      <c r="A2" s="5" t="s">
        <v>1</v>
      </c>
      <c r="B2" s="6" t="s">
        <v>2</v>
      </c>
      <c r="C2" s="7" t="s">
        <v>3</v>
      </c>
      <c r="D2" s="7" t="s">
        <v>4</v>
      </c>
      <c r="E2" s="8" t="s">
        <v>5</v>
      </c>
      <c r="F2" s="6" t="s">
        <v>6</v>
      </c>
      <c r="G2" s="5" t="s">
        <v>7</v>
      </c>
      <c r="H2" s="8" t="s">
        <v>8</v>
      </c>
      <c r="I2" s="13" t="s">
        <v>9</v>
      </c>
      <c r="J2" s="13" t="s">
        <v>10</v>
      </c>
      <c r="K2" s="14" t="s">
        <v>11</v>
      </c>
      <c r="L2" s="14" t="s">
        <v>12</v>
      </c>
      <c r="M2" s="14" t="s">
        <v>13</v>
      </c>
      <c r="N2" s="14" t="s">
        <v>14</v>
      </c>
      <c r="O2" s="14" t="s">
        <v>15</v>
      </c>
      <c r="P2" s="15" t="s">
        <v>16</v>
      </c>
    </row>
    <row r="3" ht="29" customHeight="1" spans="1:16">
      <c r="A3" s="11">
        <v>1</v>
      </c>
      <c r="B3" s="10" t="s">
        <v>48</v>
      </c>
      <c r="C3" s="22" t="s">
        <v>49</v>
      </c>
      <c r="D3" s="10" t="s">
        <v>19</v>
      </c>
      <c r="E3" s="10" t="s">
        <v>50</v>
      </c>
      <c r="F3" s="10" t="s">
        <v>21</v>
      </c>
      <c r="G3" s="10" t="s">
        <v>51</v>
      </c>
      <c r="H3" s="10" t="s">
        <v>52</v>
      </c>
      <c r="I3" s="20">
        <v>59.87</v>
      </c>
      <c r="J3" s="17">
        <f>I3*0.6</f>
        <v>35.922</v>
      </c>
      <c r="K3" s="20">
        <v>76</v>
      </c>
      <c r="L3" s="17">
        <f>K3*0.4</f>
        <v>30.4</v>
      </c>
      <c r="M3" s="18">
        <v>66.32</v>
      </c>
      <c r="N3" s="18">
        <v>1</v>
      </c>
      <c r="O3" s="18" t="s">
        <v>24</v>
      </c>
      <c r="P3" s="18"/>
    </row>
    <row r="4" s="1" customFormat="1" ht="29" customHeight="1" spans="1:16">
      <c r="A4" s="9">
        <v>2</v>
      </c>
      <c r="B4" s="10" t="s">
        <v>53</v>
      </c>
      <c r="C4" s="27" t="s">
        <v>54</v>
      </c>
      <c r="D4" s="10" t="s">
        <v>19</v>
      </c>
      <c r="E4" s="10" t="s">
        <v>50</v>
      </c>
      <c r="F4" s="10" t="s">
        <v>21</v>
      </c>
      <c r="G4" s="10" t="s">
        <v>51</v>
      </c>
      <c r="H4" s="10" t="s">
        <v>55</v>
      </c>
      <c r="I4" s="17">
        <v>59.93</v>
      </c>
      <c r="J4" s="17">
        <f>I4*0.6</f>
        <v>35.958</v>
      </c>
      <c r="K4" s="17">
        <v>73.33</v>
      </c>
      <c r="L4" s="17">
        <f>K4*0.4</f>
        <v>29.332</v>
      </c>
      <c r="M4" s="18">
        <v>65.29</v>
      </c>
      <c r="N4" s="18">
        <v>2</v>
      </c>
      <c r="O4" s="18"/>
      <c r="P4" s="18"/>
    </row>
    <row r="5" s="1" customFormat="1" ht="29" customHeight="1" spans="1:16">
      <c r="A5" s="11">
        <v>3</v>
      </c>
      <c r="B5" s="10" t="s">
        <v>56</v>
      </c>
      <c r="C5" s="10" t="s">
        <v>57</v>
      </c>
      <c r="D5" s="10" t="s">
        <v>36</v>
      </c>
      <c r="E5" s="10" t="s">
        <v>50</v>
      </c>
      <c r="F5" s="10" t="s">
        <v>21</v>
      </c>
      <c r="G5" s="10" t="s">
        <v>51</v>
      </c>
      <c r="H5" s="10" t="s">
        <v>58</v>
      </c>
      <c r="I5" s="20">
        <v>58.5</v>
      </c>
      <c r="J5" s="17">
        <f>I5*0.6</f>
        <v>35.1</v>
      </c>
      <c r="K5" s="20">
        <v>74.9</v>
      </c>
      <c r="L5" s="17">
        <f>K5*0.4</f>
        <v>29.96</v>
      </c>
      <c r="M5" s="18">
        <v>65.06</v>
      </c>
      <c r="N5" s="21">
        <v>3</v>
      </c>
      <c r="O5" s="21"/>
      <c r="P5" s="21"/>
    </row>
  </sheetData>
  <autoFilter ref="A1:P5">
    <sortState ref="A1:P5">
      <sortCondition ref="M2" descending="1"/>
    </sortState>
    <extLst/>
  </autoFilter>
  <sortState ref="A3:Q21">
    <sortCondition ref="I3" descending="1"/>
  </sortState>
  <mergeCells count="1">
    <mergeCell ref="A1:P1"/>
  </mergeCells>
  <pageMargins left="0.354166666666667" right="0.75" top="0.472222222222222" bottom="0.550694444444444" header="0.5" footer="0.5"/>
  <pageSetup paperSize="9" scale="72"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
  <sheetViews>
    <sheetView workbookViewId="0">
      <selection activeCell="M14" sqref="M14"/>
    </sheetView>
  </sheetViews>
  <sheetFormatPr defaultColWidth="9" defaultRowHeight="13.5" outlineLevelRow="3"/>
  <cols>
    <col min="1" max="1" width="6.875" customWidth="1"/>
    <col min="2" max="2" width="10.125" customWidth="1"/>
    <col min="3" max="3" width="17.75" customWidth="1"/>
    <col min="4" max="4" width="7.25" customWidth="1"/>
    <col min="5" max="5" width="15.125" style="23" customWidth="1"/>
    <col min="6" max="6" width="10.375" customWidth="1"/>
    <col min="7" max="7" width="11.375" customWidth="1"/>
    <col min="8" max="8" width="15.5" customWidth="1"/>
    <col min="9" max="9" width="10.25" style="2" customWidth="1"/>
    <col min="10" max="10" width="12.5" customWidth="1"/>
    <col min="11" max="12" width="9.75" customWidth="1"/>
    <col min="13" max="13" width="10.125" customWidth="1"/>
    <col min="14" max="14" width="4.875" customWidth="1"/>
    <col min="15" max="15" width="11.75" customWidth="1"/>
    <col min="16" max="16" width="12.625" customWidth="1"/>
  </cols>
  <sheetData>
    <row r="1" ht="33" customHeight="1" spans="1:16">
      <c r="A1" s="3" t="s">
        <v>0</v>
      </c>
      <c r="B1" s="4"/>
      <c r="C1" s="3"/>
      <c r="D1" s="3"/>
      <c r="E1" s="3"/>
      <c r="F1" s="4"/>
      <c r="G1" s="3"/>
      <c r="H1" s="3"/>
      <c r="I1" s="12"/>
      <c r="J1" s="3"/>
      <c r="K1" s="3"/>
      <c r="L1" s="3"/>
      <c r="M1" s="3"/>
      <c r="N1" s="3"/>
      <c r="O1" s="3"/>
      <c r="P1" s="3"/>
    </row>
    <row r="2" ht="46" customHeight="1" spans="1:16">
      <c r="A2" s="5" t="s">
        <v>1</v>
      </c>
      <c r="B2" s="6" t="s">
        <v>2</v>
      </c>
      <c r="C2" s="7" t="s">
        <v>3</v>
      </c>
      <c r="D2" s="7" t="s">
        <v>4</v>
      </c>
      <c r="E2" s="8" t="s">
        <v>5</v>
      </c>
      <c r="F2" s="6" t="s">
        <v>6</v>
      </c>
      <c r="G2" s="5" t="s">
        <v>7</v>
      </c>
      <c r="H2" s="8" t="s">
        <v>8</v>
      </c>
      <c r="I2" s="13" t="s">
        <v>9</v>
      </c>
      <c r="J2" s="13" t="s">
        <v>10</v>
      </c>
      <c r="K2" s="14" t="s">
        <v>11</v>
      </c>
      <c r="L2" s="14" t="s">
        <v>12</v>
      </c>
      <c r="M2" s="14" t="s">
        <v>13</v>
      </c>
      <c r="N2" s="14" t="s">
        <v>14</v>
      </c>
      <c r="O2" s="14" t="s">
        <v>15</v>
      </c>
      <c r="P2" s="15" t="s">
        <v>16</v>
      </c>
    </row>
    <row r="3" ht="31" customHeight="1" spans="1:16">
      <c r="A3" s="9">
        <v>1</v>
      </c>
      <c r="B3" s="10" t="s">
        <v>59</v>
      </c>
      <c r="C3" s="10" t="s">
        <v>60</v>
      </c>
      <c r="D3" s="10" t="s">
        <v>36</v>
      </c>
      <c r="E3" s="25" t="s">
        <v>61</v>
      </c>
      <c r="F3" s="10" t="s">
        <v>21</v>
      </c>
      <c r="G3" s="10" t="s">
        <v>62</v>
      </c>
      <c r="H3" s="10" t="s">
        <v>63</v>
      </c>
      <c r="I3" s="16">
        <v>67.72</v>
      </c>
      <c r="J3" s="17">
        <f>I3*0.6</f>
        <v>40.632</v>
      </c>
      <c r="K3" s="17">
        <v>75.2</v>
      </c>
      <c r="L3" s="17">
        <f>K3*0.4</f>
        <v>30.08</v>
      </c>
      <c r="M3" s="17">
        <v>70.71</v>
      </c>
      <c r="N3" s="17">
        <v>1</v>
      </c>
      <c r="O3" s="17" t="s">
        <v>24</v>
      </c>
      <c r="P3" s="18"/>
    </row>
    <row r="4" s="26" customFormat="1" ht="29" customHeight="1" spans="1:16">
      <c r="A4" s="11">
        <v>2</v>
      </c>
      <c r="B4" s="10" t="s">
        <v>64</v>
      </c>
      <c r="C4" s="10" t="s">
        <v>65</v>
      </c>
      <c r="D4" s="10" t="s">
        <v>36</v>
      </c>
      <c r="E4" s="25" t="s">
        <v>61</v>
      </c>
      <c r="F4" s="10" t="s">
        <v>21</v>
      </c>
      <c r="G4" s="10" t="s">
        <v>62</v>
      </c>
      <c r="H4" s="10" t="s">
        <v>66</v>
      </c>
      <c r="I4" s="19">
        <v>65.3</v>
      </c>
      <c r="J4" s="17">
        <f>I4*0.6</f>
        <v>39.18</v>
      </c>
      <c r="K4" s="20">
        <v>76.3</v>
      </c>
      <c r="L4" s="17">
        <f>K4*0.4</f>
        <v>30.52</v>
      </c>
      <c r="M4" s="19">
        <v>69.7</v>
      </c>
      <c r="N4" s="20">
        <v>2</v>
      </c>
      <c r="O4" s="20"/>
      <c r="P4" s="21"/>
    </row>
  </sheetData>
  <autoFilter ref="A1:P4">
    <sortState ref="A1:P4">
      <sortCondition ref="I2" descending="1"/>
    </sortState>
    <extLst/>
  </autoFilter>
  <mergeCells count="1">
    <mergeCell ref="A1:P1"/>
  </mergeCells>
  <pageMargins left="0.275" right="0.75" top="0.511805555555556" bottom="0.511805555555556" header="0.5" footer="0.5"/>
  <pageSetup paperSize="9" scale="74"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
  <sheetViews>
    <sheetView workbookViewId="0">
      <selection activeCell="A1" sqref="A1:P1"/>
    </sheetView>
  </sheetViews>
  <sheetFormatPr defaultColWidth="9" defaultRowHeight="13.5" outlineLevelRow="3"/>
  <cols>
    <col min="1" max="1" width="8" customWidth="1"/>
    <col min="2" max="2" width="10.9833333333333" customWidth="1"/>
    <col min="3" max="3" width="19.6666666666667" customWidth="1"/>
    <col min="4" max="4" width="7.05833333333333" customWidth="1"/>
    <col min="5" max="5" width="16.375" style="23" customWidth="1"/>
    <col min="6" max="6" width="11.1416666666667" customWidth="1"/>
    <col min="7" max="7" width="12.275" customWidth="1"/>
    <col min="8" max="8" width="14.7833333333333" customWidth="1"/>
    <col min="9" max="9" width="12.625" customWidth="1"/>
    <col min="10" max="10" width="11.75" customWidth="1"/>
    <col min="11" max="11" width="7.875" customWidth="1"/>
    <col min="12" max="12" width="9.375" customWidth="1"/>
    <col min="13" max="13" width="9.5" customWidth="1"/>
    <col min="14" max="14" width="5.5" customWidth="1"/>
    <col min="15" max="15" width="12.125" customWidth="1"/>
    <col min="16" max="16" width="8.125" customWidth="1"/>
  </cols>
  <sheetData>
    <row r="1" ht="33" customHeight="1" spans="1:16">
      <c r="A1" s="3" t="s">
        <v>0</v>
      </c>
      <c r="B1" s="4"/>
      <c r="C1" s="3"/>
      <c r="D1" s="3"/>
      <c r="E1" s="3"/>
      <c r="F1" s="4"/>
      <c r="G1" s="3"/>
      <c r="H1" s="3"/>
      <c r="I1" s="12"/>
      <c r="J1" s="3"/>
      <c r="K1" s="3"/>
      <c r="L1" s="3"/>
      <c r="M1" s="3"/>
      <c r="N1" s="3"/>
      <c r="O1" s="3"/>
      <c r="P1" s="3"/>
    </row>
    <row r="2" ht="38" customHeight="1" spans="1:16">
      <c r="A2" s="5" t="s">
        <v>1</v>
      </c>
      <c r="B2" s="6" t="s">
        <v>2</v>
      </c>
      <c r="C2" s="7" t="s">
        <v>3</v>
      </c>
      <c r="D2" s="7" t="s">
        <v>4</v>
      </c>
      <c r="E2" s="8" t="s">
        <v>5</v>
      </c>
      <c r="F2" s="6" t="s">
        <v>6</v>
      </c>
      <c r="G2" s="5" t="s">
        <v>7</v>
      </c>
      <c r="H2" s="8" t="s">
        <v>8</v>
      </c>
      <c r="I2" s="13" t="s">
        <v>9</v>
      </c>
      <c r="J2" s="13" t="s">
        <v>10</v>
      </c>
      <c r="K2" s="14" t="s">
        <v>11</v>
      </c>
      <c r="L2" s="14" t="s">
        <v>12</v>
      </c>
      <c r="M2" s="14" t="s">
        <v>13</v>
      </c>
      <c r="N2" s="14" t="s">
        <v>14</v>
      </c>
      <c r="O2" s="14" t="s">
        <v>15</v>
      </c>
      <c r="P2" s="15" t="s">
        <v>16</v>
      </c>
    </row>
    <row r="3" ht="29" customHeight="1" spans="1:16">
      <c r="A3" s="20">
        <v>1</v>
      </c>
      <c r="B3" s="10" t="s">
        <v>67</v>
      </c>
      <c r="C3" s="10" t="s">
        <v>68</v>
      </c>
      <c r="D3" s="10" t="s">
        <v>19</v>
      </c>
      <c r="E3" s="25" t="s">
        <v>69</v>
      </c>
      <c r="F3" s="10" t="s">
        <v>21</v>
      </c>
      <c r="G3" s="10" t="s">
        <v>70</v>
      </c>
      <c r="H3" s="10" t="s">
        <v>71</v>
      </c>
      <c r="I3" s="17">
        <v>64</v>
      </c>
      <c r="J3" s="17">
        <f>I3*0.6</f>
        <v>38.4</v>
      </c>
      <c r="K3" s="17">
        <v>76.1</v>
      </c>
      <c r="L3" s="17">
        <f>K3*0.4</f>
        <v>30.44</v>
      </c>
      <c r="M3" s="17">
        <f>J3+L3</f>
        <v>68.84</v>
      </c>
      <c r="N3" s="17">
        <v>1</v>
      </c>
      <c r="O3" s="17" t="s">
        <v>24</v>
      </c>
      <c r="P3" s="18"/>
    </row>
    <row r="4" s="1" customFormat="1" ht="29" customHeight="1" spans="1:16">
      <c r="A4" s="20">
        <v>2</v>
      </c>
      <c r="B4" s="10" t="s">
        <v>72</v>
      </c>
      <c r="C4" s="10" t="s">
        <v>73</v>
      </c>
      <c r="D4" s="10" t="s">
        <v>19</v>
      </c>
      <c r="E4" s="25" t="s">
        <v>69</v>
      </c>
      <c r="F4" s="10" t="s">
        <v>21</v>
      </c>
      <c r="G4" s="10" t="s">
        <v>70</v>
      </c>
      <c r="H4" s="10" t="s">
        <v>74</v>
      </c>
      <c r="I4" s="20">
        <v>62.9</v>
      </c>
      <c r="J4" s="17">
        <f>I4*0.6</f>
        <v>37.74</v>
      </c>
      <c r="K4" s="20">
        <v>74.5</v>
      </c>
      <c r="L4" s="17">
        <f>K4*0.4</f>
        <v>29.8</v>
      </c>
      <c r="M4" s="17">
        <f>J4+L4</f>
        <v>67.54</v>
      </c>
      <c r="N4" s="20">
        <v>2</v>
      </c>
      <c r="O4" s="20"/>
      <c r="P4" s="21"/>
    </row>
  </sheetData>
  <autoFilter ref="A1:P4">
    <extLst/>
  </autoFilter>
  <sortState ref="A3:Q39">
    <sortCondition ref="I3" descending="1"/>
  </sortState>
  <mergeCells count="1">
    <mergeCell ref="A1:P1"/>
  </mergeCells>
  <pageMargins left="0.275" right="0.75" top="0.472222222222222" bottom="1" header="0.5" footer="0.5"/>
  <pageSetup paperSize="9" scale="7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
  <sheetViews>
    <sheetView workbookViewId="0">
      <selection activeCell="A1" sqref="A1:P1"/>
    </sheetView>
  </sheetViews>
  <sheetFormatPr defaultColWidth="9" defaultRowHeight="13.5" outlineLevelRow="3"/>
  <cols>
    <col min="1" max="1" width="6.875" customWidth="1"/>
    <col min="2" max="2" width="9.41666666666667" customWidth="1"/>
    <col min="3" max="3" width="20.4583333333333" customWidth="1"/>
    <col min="4" max="4" width="7.25" customWidth="1"/>
    <col min="5" max="5" width="18.2083333333333" style="23" customWidth="1"/>
    <col min="6" max="6" width="10.55" customWidth="1"/>
    <col min="7" max="7" width="12.5" customWidth="1"/>
    <col min="8" max="8" width="14.75" customWidth="1"/>
    <col min="9" max="9" width="11" style="2" customWidth="1"/>
    <col min="10" max="10" width="10.25" customWidth="1"/>
    <col min="11" max="11" width="8.625" customWidth="1"/>
    <col min="12" max="13" width="11.25" customWidth="1"/>
    <col min="14" max="14" width="5.5" customWidth="1"/>
    <col min="15" max="15" width="12" customWidth="1"/>
    <col min="16" max="16" width="13.75" customWidth="1"/>
  </cols>
  <sheetData>
    <row r="1" ht="33" customHeight="1" spans="1:16">
      <c r="A1" s="3" t="s">
        <v>0</v>
      </c>
      <c r="B1" s="4"/>
      <c r="C1" s="3"/>
      <c r="D1" s="3"/>
      <c r="E1" s="3"/>
      <c r="F1" s="4"/>
      <c r="G1" s="3"/>
      <c r="H1" s="3"/>
      <c r="I1" s="12"/>
      <c r="J1" s="3"/>
      <c r="K1" s="3"/>
      <c r="L1" s="3"/>
      <c r="M1" s="3"/>
      <c r="N1" s="3"/>
      <c r="O1" s="3"/>
      <c r="P1" s="3"/>
    </row>
    <row r="2" ht="41" customHeight="1" spans="1:16">
      <c r="A2" s="5" t="s">
        <v>1</v>
      </c>
      <c r="B2" s="24" t="s">
        <v>2</v>
      </c>
      <c r="C2" s="7" t="s">
        <v>3</v>
      </c>
      <c r="D2" s="7" t="s">
        <v>4</v>
      </c>
      <c r="E2" s="8" t="s">
        <v>5</v>
      </c>
      <c r="F2" s="6" t="s">
        <v>6</v>
      </c>
      <c r="G2" s="5" t="s">
        <v>7</v>
      </c>
      <c r="H2" s="14" t="s">
        <v>8</v>
      </c>
      <c r="I2" s="13" t="s">
        <v>9</v>
      </c>
      <c r="J2" s="13" t="s">
        <v>10</v>
      </c>
      <c r="K2" s="14" t="s">
        <v>11</v>
      </c>
      <c r="L2" s="14" t="s">
        <v>12</v>
      </c>
      <c r="M2" s="14" t="s">
        <v>13</v>
      </c>
      <c r="N2" s="14" t="s">
        <v>14</v>
      </c>
      <c r="O2" s="14" t="s">
        <v>15</v>
      </c>
      <c r="P2" s="15" t="s">
        <v>16</v>
      </c>
    </row>
    <row r="3" ht="29" customHeight="1" spans="1:16">
      <c r="A3" s="9">
        <v>1</v>
      </c>
      <c r="B3" s="10" t="s">
        <v>75</v>
      </c>
      <c r="C3" s="10" t="s">
        <v>76</v>
      </c>
      <c r="D3" s="10" t="s">
        <v>19</v>
      </c>
      <c r="E3" s="25" t="s">
        <v>77</v>
      </c>
      <c r="F3" s="10" t="s">
        <v>21</v>
      </c>
      <c r="G3" s="10" t="s">
        <v>78</v>
      </c>
      <c r="H3" s="10" t="s">
        <v>79</v>
      </c>
      <c r="I3" s="16">
        <v>69.6</v>
      </c>
      <c r="J3" s="17">
        <f>I3*0.6</f>
        <v>41.76</v>
      </c>
      <c r="K3" s="17">
        <v>78.1</v>
      </c>
      <c r="L3" s="17">
        <f>K3*0.4</f>
        <v>31.24</v>
      </c>
      <c r="M3" s="17">
        <f>J3+L3</f>
        <v>73</v>
      </c>
      <c r="N3" s="17">
        <v>1</v>
      </c>
      <c r="O3" s="17" t="s">
        <v>24</v>
      </c>
      <c r="P3" s="18"/>
    </row>
    <row r="4" s="1" customFormat="1" ht="29" customHeight="1" spans="1:16">
      <c r="A4" s="11">
        <v>2</v>
      </c>
      <c r="B4" s="10" t="s">
        <v>80</v>
      </c>
      <c r="C4" s="10" t="s">
        <v>81</v>
      </c>
      <c r="D4" s="10" t="s">
        <v>19</v>
      </c>
      <c r="E4" s="25" t="s">
        <v>77</v>
      </c>
      <c r="F4" s="10" t="s">
        <v>21</v>
      </c>
      <c r="G4" s="10" t="s">
        <v>78</v>
      </c>
      <c r="H4" s="10" t="s">
        <v>82</v>
      </c>
      <c r="I4" s="19">
        <v>63.7</v>
      </c>
      <c r="J4" s="17">
        <f>I4*0.6</f>
        <v>38.22</v>
      </c>
      <c r="K4" s="20">
        <v>72.6</v>
      </c>
      <c r="L4" s="17">
        <f>K4*0.4</f>
        <v>29.04</v>
      </c>
      <c r="M4" s="17">
        <f>J4+L4</f>
        <v>67.26</v>
      </c>
      <c r="N4" s="20">
        <v>2</v>
      </c>
      <c r="O4" s="20"/>
      <c r="P4" s="21"/>
    </row>
  </sheetData>
  <autoFilter ref="A1:P4">
    <sortState ref="A1:P4">
      <sortCondition ref="I2" descending="1"/>
    </sortState>
    <extLst/>
  </autoFilter>
  <sortState ref="A3:Q154">
    <sortCondition ref="J3"/>
  </sortState>
  <mergeCells count="1">
    <mergeCell ref="A1:P1"/>
  </mergeCells>
  <pageMargins left="0.196527777777778" right="0.75" top="0.511805555555556" bottom="0.629861111111111" header="0.5" footer="0.5"/>
  <pageSetup paperSize="9" scale="7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
  <sheetViews>
    <sheetView workbookViewId="0">
      <selection activeCell="A1" sqref="A1:P1"/>
    </sheetView>
  </sheetViews>
  <sheetFormatPr defaultColWidth="9" defaultRowHeight="13.5" outlineLevelRow="3"/>
  <cols>
    <col min="1" max="1" width="8.125" customWidth="1"/>
    <col min="2" max="2" width="10.75" customWidth="1"/>
    <col min="3" max="3" width="19.6333333333333" customWidth="1"/>
    <col min="4" max="4" width="6.625" customWidth="1"/>
    <col min="5" max="5" width="21.3666666666667" customWidth="1"/>
    <col min="6" max="6" width="9.88333333333333" customWidth="1"/>
    <col min="7" max="7" width="12.875" customWidth="1"/>
    <col min="8" max="8" width="14.75" customWidth="1"/>
    <col min="9" max="9" width="12.875" style="2" customWidth="1"/>
    <col min="10" max="10" width="10.375" customWidth="1"/>
    <col min="11" max="11" width="8.375" customWidth="1"/>
    <col min="12" max="12" width="10.375" customWidth="1"/>
    <col min="13" max="13" width="10.5" customWidth="1"/>
    <col min="14" max="14" width="5.375" customWidth="1"/>
    <col min="15" max="15" width="12.125" customWidth="1"/>
    <col min="16" max="16" width="11.375" customWidth="1"/>
  </cols>
  <sheetData>
    <row r="1" ht="33" customHeight="1" spans="1:16">
      <c r="A1" s="3" t="s">
        <v>0</v>
      </c>
      <c r="B1" s="4"/>
      <c r="C1" s="3"/>
      <c r="D1" s="3"/>
      <c r="E1" s="3"/>
      <c r="F1" s="4"/>
      <c r="G1" s="3"/>
      <c r="H1" s="3"/>
      <c r="I1" s="12"/>
      <c r="J1" s="3"/>
      <c r="K1" s="3"/>
      <c r="L1" s="3"/>
      <c r="M1" s="3"/>
      <c r="N1" s="3"/>
      <c r="O1" s="3"/>
      <c r="P1" s="3"/>
    </row>
    <row r="2" ht="46" customHeight="1" spans="1:16">
      <c r="A2" s="5" t="s">
        <v>1</v>
      </c>
      <c r="B2" s="6" t="s">
        <v>2</v>
      </c>
      <c r="C2" s="7" t="s">
        <v>3</v>
      </c>
      <c r="D2" s="7" t="s">
        <v>4</v>
      </c>
      <c r="E2" s="8" t="s">
        <v>5</v>
      </c>
      <c r="F2" s="6" t="s">
        <v>6</v>
      </c>
      <c r="G2" s="5" t="s">
        <v>7</v>
      </c>
      <c r="H2" s="8" t="s">
        <v>8</v>
      </c>
      <c r="I2" s="13" t="s">
        <v>9</v>
      </c>
      <c r="J2" s="13" t="s">
        <v>10</v>
      </c>
      <c r="K2" s="14" t="s">
        <v>11</v>
      </c>
      <c r="L2" s="14" t="s">
        <v>12</v>
      </c>
      <c r="M2" s="14" t="s">
        <v>13</v>
      </c>
      <c r="N2" s="14" t="s">
        <v>14</v>
      </c>
      <c r="O2" s="14" t="s">
        <v>15</v>
      </c>
      <c r="P2" s="15" t="s">
        <v>16</v>
      </c>
    </row>
    <row r="3" ht="29" customHeight="1" spans="1:16">
      <c r="A3" s="9">
        <v>1</v>
      </c>
      <c r="B3" s="10" t="s">
        <v>83</v>
      </c>
      <c r="C3" s="22" t="s">
        <v>84</v>
      </c>
      <c r="D3" s="10" t="s">
        <v>36</v>
      </c>
      <c r="E3" s="10" t="s">
        <v>85</v>
      </c>
      <c r="F3" s="10" t="s">
        <v>21</v>
      </c>
      <c r="G3" s="10" t="s">
        <v>86</v>
      </c>
      <c r="H3" s="10" t="s">
        <v>87</v>
      </c>
      <c r="I3" s="16">
        <v>70.2</v>
      </c>
      <c r="J3" s="17">
        <f>I3*0.6</f>
        <v>42.12</v>
      </c>
      <c r="K3" s="17">
        <v>72.1</v>
      </c>
      <c r="L3" s="17">
        <f>K3*0.4</f>
        <v>28.84</v>
      </c>
      <c r="M3" s="17">
        <v>70.96</v>
      </c>
      <c r="N3" s="17">
        <v>1</v>
      </c>
      <c r="O3" s="17" t="s">
        <v>24</v>
      </c>
      <c r="P3" s="18"/>
    </row>
    <row r="4" s="1" customFormat="1" ht="29" customHeight="1" spans="1:16">
      <c r="A4" s="9">
        <v>2</v>
      </c>
      <c r="B4" s="10" t="s">
        <v>88</v>
      </c>
      <c r="C4" s="10" t="s">
        <v>89</v>
      </c>
      <c r="D4" s="10" t="s">
        <v>19</v>
      </c>
      <c r="E4" s="10" t="s">
        <v>85</v>
      </c>
      <c r="F4" s="10" t="s">
        <v>21</v>
      </c>
      <c r="G4" s="10" t="s">
        <v>86</v>
      </c>
      <c r="H4" s="10" t="s">
        <v>90</v>
      </c>
      <c r="I4" s="16">
        <v>66.3</v>
      </c>
      <c r="J4" s="17">
        <f>I4*0.6</f>
        <v>39.78</v>
      </c>
      <c r="K4" s="17">
        <v>77.8</v>
      </c>
      <c r="L4" s="17">
        <f>K4*0.4</f>
        <v>31.12</v>
      </c>
      <c r="M4" s="16">
        <v>70.9</v>
      </c>
      <c r="N4" s="17">
        <v>2</v>
      </c>
      <c r="O4" s="17"/>
      <c r="P4" s="18"/>
    </row>
  </sheetData>
  <autoFilter ref="A1:P4">
    <sortState ref="A1:P4">
      <sortCondition ref="I2" descending="1"/>
    </sortState>
    <extLst/>
  </autoFilter>
  <sortState ref="A3:Q53">
    <sortCondition ref="J3"/>
  </sortState>
  <mergeCells count="1">
    <mergeCell ref="A1:P1"/>
  </mergeCells>
  <pageMargins left="0.118055555555556" right="0.75" top="0.511805555555556" bottom="0.590277777777778" header="0.5" footer="0.5"/>
  <pageSetup paperSize="9" scale="7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
  <sheetViews>
    <sheetView tabSelected="1" workbookViewId="0">
      <selection activeCell="L15" sqref="L15"/>
    </sheetView>
  </sheetViews>
  <sheetFormatPr defaultColWidth="9" defaultRowHeight="13.5" outlineLevelRow="3"/>
  <cols>
    <col min="1" max="1" width="6" customWidth="1"/>
    <col min="2" max="2" width="10.125" customWidth="1"/>
    <col min="3" max="3" width="18.375" customWidth="1"/>
    <col min="4" max="4" width="6.875" customWidth="1"/>
    <col min="5" max="5" width="23" customWidth="1"/>
    <col min="6" max="6" width="9" customWidth="1"/>
    <col min="7" max="7" width="12.375" customWidth="1"/>
    <col min="8" max="8" width="14.875" customWidth="1"/>
    <col min="9" max="9" width="12.75" style="2" customWidth="1"/>
    <col min="10" max="10" width="10.375" customWidth="1"/>
    <col min="11" max="11" width="8.625" customWidth="1"/>
    <col min="12" max="12" width="10.125" customWidth="1"/>
    <col min="13" max="13" width="10.375" customWidth="1"/>
    <col min="14" max="14" width="5.75" customWidth="1"/>
    <col min="15" max="15" width="12.5" customWidth="1"/>
    <col min="16" max="16" width="9.5" customWidth="1"/>
  </cols>
  <sheetData>
    <row r="1" ht="33" customHeight="1" spans="1:16">
      <c r="A1" s="3" t="s">
        <v>0</v>
      </c>
      <c r="B1" s="4"/>
      <c r="C1" s="3"/>
      <c r="D1" s="3"/>
      <c r="E1" s="3"/>
      <c r="F1" s="4"/>
      <c r="G1" s="3"/>
      <c r="H1" s="3"/>
      <c r="I1" s="12"/>
      <c r="J1" s="3"/>
      <c r="K1" s="3"/>
      <c r="L1" s="3"/>
      <c r="M1" s="3"/>
      <c r="N1" s="3"/>
      <c r="O1" s="3"/>
      <c r="P1" s="3"/>
    </row>
    <row r="2" ht="41" customHeight="1" spans="1:16">
      <c r="A2" s="5" t="s">
        <v>1</v>
      </c>
      <c r="B2" s="6" t="s">
        <v>2</v>
      </c>
      <c r="C2" s="7" t="s">
        <v>3</v>
      </c>
      <c r="D2" s="7" t="s">
        <v>4</v>
      </c>
      <c r="E2" s="8" t="s">
        <v>5</v>
      </c>
      <c r="F2" s="6" t="s">
        <v>6</v>
      </c>
      <c r="G2" s="5" t="s">
        <v>7</v>
      </c>
      <c r="H2" s="8" t="s">
        <v>8</v>
      </c>
      <c r="I2" s="13" t="s">
        <v>9</v>
      </c>
      <c r="J2" s="13" t="s">
        <v>10</v>
      </c>
      <c r="K2" s="14" t="s">
        <v>11</v>
      </c>
      <c r="L2" s="14" t="s">
        <v>12</v>
      </c>
      <c r="M2" s="14" t="s">
        <v>13</v>
      </c>
      <c r="N2" s="14" t="s">
        <v>14</v>
      </c>
      <c r="O2" s="14" t="s">
        <v>15</v>
      </c>
      <c r="P2" s="15" t="s">
        <v>16</v>
      </c>
    </row>
    <row r="3" ht="29" customHeight="1" spans="1:16">
      <c r="A3" s="9">
        <v>1</v>
      </c>
      <c r="B3" s="10" t="s">
        <v>91</v>
      </c>
      <c r="C3" s="10" t="s">
        <v>92</v>
      </c>
      <c r="D3" s="10" t="s">
        <v>36</v>
      </c>
      <c r="E3" s="10" t="s">
        <v>93</v>
      </c>
      <c r="F3" s="10" t="s">
        <v>21</v>
      </c>
      <c r="G3" s="10" t="s">
        <v>94</v>
      </c>
      <c r="H3" s="10" t="s">
        <v>95</v>
      </c>
      <c r="I3" s="16">
        <v>56.5</v>
      </c>
      <c r="J3" s="17">
        <f>I3*0.6</f>
        <v>33.9</v>
      </c>
      <c r="K3" s="17">
        <v>74</v>
      </c>
      <c r="L3" s="17">
        <f>K3*0.4</f>
        <v>29.6</v>
      </c>
      <c r="M3" s="16">
        <v>63.5</v>
      </c>
      <c r="N3" s="17">
        <v>1</v>
      </c>
      <c r="O3" s="17" t="s">
        <v>24</v>
      </c>
      <c r="P3" s="18"/>
    </row>
    <row r="4" s="1" customFormat="1" ht="29" customHeight="1" spans="1:16">
      <c r="A4" s="11">
        <v>2</v>
      </c>
      <c r="B4" s="10" t="s">
        <v>96</v>
      </c>
      <c r="C4" s="10" t="s">
        <v>97</v>
      </c>
      <c r="D4" s="10" t="s">
        <v>19</v>
      </c>
      <c r="E4" s="10" t="s">
        <v>93</v>
      </c>
      <c r="F4" s="10" t="s">
        <v>21</v>
      </c>
      <c r="G4" s="10" t="s">
        <v>94</v>
      </c>
      <c r="H4" s="10" t="s">
        <v>98</v>
      </c>
      <c r="I4" s="19">
        <v>56.4</v>
      </c>
      <c r="J4" s="17">
        <f>I4*0.6</f>
        <v>33.84</v>
      </c>
      <c r="K4" s="20">
        <v>73.5</v>
      </c>
      <c r="L4" s="17">
        <f>K4*0.4</f>
        <v>29.4</v>
      </c>
      <c r="M4" s="17">
        <v>63.24</v>
      </c>
      <c r="N4" s="20">
        <v>2</v>
      </c>
      <c r="O4" s="20"/>
      <c r="P4" s="21"/>
    </row>
  </sheetData>
  <autoFilter ref="A1:P4">
    <sortState ref="A1:P4">
      <sortCondition ref="M2" descending="1"/>
    </sortState>
    <extLst/>
  </autoFilter>
  <sortState ref="A3:Q51">
    <sortCondition ref="J3"/>
  </sortState>
  <mergeCells count="1">
    <mergeCell ref="A1:P1"/>
  </mergeCells>
  <pageMargins left="0.196527777777778" right="0.75" top="0.511805555555556" bottom="0.550694444444444" header="0.5" footer="0.5"/>
  <pageSetup paperSize="9" scale="72"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美姑县机关事业单位工作人员养老保险服务中心</vt:lpstr>
      <vt:lpstr>美姑县教育工（学）团队指导中心</vt:lpstr>
      <vt:lpstr>美姑县教育考试中心</vt:lpstr>
      <vt:lpstr>美姑县目标督查服务中心</vt:lpstr>
      <vt:lpstr>美姑县人工影响天气中心</vt:lpstr>
      <vt:lpstr>美姑县人事考试和人才交流中心</vt:lpstr>
      <vt:lpstr>美姑县食品药品快速检测站</vt:lpstr>
      <vt:lpstr>美姑县网络舆情监测中心</vt:lpstr>
      <vt:lpstr>美姑县综合消防应急救援中队</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牧马人155155</cp:lastModifiedBy>
  <dcterms:created xsi:type="dcterms:W3CDTF">2023-05-12T11:15:00Z</dcterms:created>
  <dcterms:modified xsi:type="dcterms:W3CDTF">2024-05-27T08:33:31Z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7270E554A53247578167C3699B3A8231_13</vt:lpwstr>
  </property>
  <property fmtid="{D5CDD505-2E9C-101B-9397-08002B2CF9AE}" pid="3" name="KSOProductBuildVer">
    <vt:lpwstr>2052-12.1.0.16929</vt:lpwstr>
  </property>
</Properties>
</file>