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表" sheetId="1" r:id="rId1"/>
    <sheet name="统计" sheetId="2" state="hidden" r:id="rId2"/>
    <sheet name="参数表" sheetId="3" state="hidden" r:id="rId3"/>
  </sheets>
  <definedNames>
    <definedName name="本科及以上">'参数表'!$B$29</definedName>
    <definedName name="考试类别">'参数表'!$A$2:$A$12</definedName>
    <definedName name="社会科学专技类_B类">'参数表'!$B$16</definedName>
    <definedName name="研究生">'参数表'!$A$29:$A$30</definedName>
    <definedName name="自然科学专技类_C类">'参数表'!$C$16</definedName>
    <definedName name="综合管理类_A类">'参数表'!$A$16</definedName>
    <definedName name="中小学教师类_D类_小学教师岗位">'参数表'!$D$16</definedName>
    <definedName name="中小学教师类_D类_中学教师岗位">'参数表'!$E$16</definedName>
    <definedName name="医疗卫生类_E类_中医临床岗位">'参数表'!$F$16</definedName>
    <definedName name="医疗卫生类_E类_西医临床岗位">'参数表'!$G$16</definedName>
    <definedName name="医疗卫生类_E类_药剂岗位">'参数表'!$H$16</definedName>
    <definedName name="医疗卫生类_E类_医学技术岗位">'参数表'!$J$16</definedName>
    <definedName name="医疗卫生类_E类_公共卫生管理岗位">'参数表'!$K$16</definedName>
    <definedName name="医疗卫生类_E类_护理岗位">'参数表'!$I$16</definedName>
    <definedName name="学历要求">'参数表'!$A$20:$A$26</definedName>
  </definedNames>
  <calcPr fullCalcOnLoad="1"/>
</workbook>
</file>

<file path=xl/sharedStrings.xml><?xml version="1.0" encoding="utf-8"?>
<sst xmlns="http://schemas.openxmlformats.org/spreadsheetml/2006/main" count="129" uniqueCount="95">
  <si>
    <t>附件1</t>
  </si>
  <si>
    <t>贵定县事业单位2024年公开招聘大学生乡村医生（补录计划）岗位一览表</t>
  </si>
  <si>
    <t>序号</t>
  </si>
  <si>
    <t>主管部门</t>
  </si>
  <si>
    <t>单位名称</t>
  </si>
  <si>
    <t>单位代码</t>
  </si>
  <si>
    <t>岗位名称</t>
  </si>
  <si>
    <t>岗位代码</t>
  </si>
  <si>
    <t>岗位类别</t>
  </si>
  <si>
    <t>招聘人数</t>
  </si>
  <si>
    <t>考试类别</t>
  </si>
  <si>
    <t>层级</t>
  </si>
  <si>
    <t>行业</t>
  </si>
  <si>
    <t>学历学位要求</t>
  </si>
  <si>
    <t>专业需求</t>
  </si>
  <si>
    <t>备注</t>
  </si>
  <si>
    <t>大专</t>
  </si>
  <si>
    <t>本科</t>
  </si>
  <si>
    <t>研究生</t>
  </si>
  <si>
    <t>贵定县卫生健康局</t>
  </si>
  <si>
    <t>贵定县昌明镇中心卫生院</t>
  </si>
  <si>
    <t>0001</t>
  </si>
  <si>
    <t>贵定县昌明镇猴场堡红光村卫生室</t>
  </si>
  <si>
    <t>专业技术岗位</t>
  </si>
  <si>
    <t>医学基础知识</t>
  </si>
  <si>
    <t>乡镇</t>
  </si>
  <si>
    <t>卫生</t>
  </si>
  <si>
    <t>普通高等教育全日制大专及以上</t>
  </si>
  <si>
    <t>临床医学、中医学、中西医结合</t>
  </si>
  <si>
    <t>临床医学、中医学、中西医临床医学</t>
  </si>
  <si>
    <t>临床医学、中医学、中医内科学、中医外科学、中医妇科学</t>
  </si>
  <si>
    <t>贵定县德新镇中心卫生院</t>
  </si>
  <si>
    <t>0002</t>
  </si>
  <si>
    <t>贵定县德新镇宝山村上岩卫生室</t>
  </si>
  <si>
    <t>贵定县铁厂卫生院</t>
  </si>
  <si>
    <t>0003</t>
  </si>
  <si>
    <t>贵定县云雾镇铁厂谷丰村卫生室</t>
  </si>
  <si>
    <t>合计</t>
  </si>
  <si>
    <r>
      <rPr>
        <sz val="16"/>
        <color indexed="8"/>
        <rFont val="方正小标宋简体"/>
        <family val="0"/>
      </rPr>
      <t>黔南州</t>
    </r>
    <r>
      <rPr>
        <sz val="16"/>
        <color indexed="8"/>
        <rFont val="Times New Roman"/>
        <family val="1"/>
      </rPr>
      <t>2024</t>
    </r>
    <r>
      <rPr>
        <sz val="16"/>
        <color indexed="8"/>
        <rFont val="方正小标宋简体"/>
        <family val="0"/>
      </rPr>
      <t>年事业单位公开招聘数据统计表</t>
    </r>
  </si>
  <si>
    <r>
      <rPr>
        <sz val="12"/>
        <color indexed="8"/>
        <rFont val="黑体"/>
        <family val="3"/>
      </rPr>
      <t>属地</t>
    </r>
  </si>
  <si>
    <r>
      <rPr>
        <sz val="12"/>
        <color indexed="8"/>
        <rFont val="黑体"/>
        <family val="3"/>
      </rPr>
      <t>招聘总数</t>
    </r>
  </si>
  <si>
    <t>定向招聘</t>
  </si>
  <si>
    <t>重点行业领域</t>
  </si>
  <si>
    <r>
      <rPr>
        <sz val="12"/>
        <color indexed="8"/>
        <rFont val="黑体"/>
        <family val="3"/>
      </rPr>
      <t>备注</t>
    </r>
  </si>
  <si>
    <r>
      <rPr>
        <sz val="12"/>
        <color indexed="8"/>
        <rFont val="黑体"/>
        <family val="3"/>
      </rPr>
      <t>四项目人员</t>
    </r>
  </si>
  <si>
    <r>
      <rPr>
        <sz val="12"/>
        <color indexed="8"/>
        <rFont val="黑体"/>
        <family val="3"/>
      </rPr>
      <t>村</t>
    </r>
    <r>
      <rPr>
        <sz val="12"/>
        <color indexed="8"/>
        <rFont val="Times New Roman"/>
        <family val="1"/>
      </rPr>
      <t>&lt;</t>
    </r>
    <r>
      <rPr>
        <sz val="12"/>
        <color indexed="8"/>
        <rFont val="黑体"/>
        <family val="3"/>
      </rPr>
      <t>社区</t>
    </r>
    <r>
      <rPr>
        <sz val="12"/>
        <color indexed="8"/>
        <rFont val="Times New Roman"/>
        <family val="1"/>
      </rPr>
      <t>&gt;</t>
    </r>
    <r>
      <rPr>
        <sz val="12"/>
        <color indexed="8"/>
        <rFont val="黑体"/>
        <family val="3"/>
      </rPr>
      <t>干部</t>
    </r>
  </si>
  <si>
    <r>
      <rPr>
        <sz val="12"/>
        <color indexed="8"/>
        <rFont val="黑体"/>
        <family val="3"/>
      </rPr>
      <t>退役大学生士兵</t>
    </r>
  </si>
  <si>
    <r>
      <rPr>
        <sz val="12"/>
        <color indexed="8"/>
        <rFont val="黑体"/>
        <family val="3"/>
      </rPr>
      <t>少数民族</t>
    </r>
  </si>
  <si>
    <r>
      <rPr>
        <sz val="12"/>
        <color indexed="8"/>
        <rFont val="Times New Roman"/>
        <family val="1"/>
      </rPr>
      <t>2024</t>
    </r>
    <r>
      <rPr>
        <sz val="12"/>
        <color indexed="8"/>
        <rFont val="黑体"/>
        <family val="3"/>
      </rPr>
      <t>届毕业生</t>
    </r>
  </si>
  <si>
    <r>
      <rPr>
        <sz val="12"/>
        <color indexed="8"/>
        <rFont val="Times New Roman"/>
        <family val="1"/>
      </rPr>
      <t>2</t>
    </r>
    <r>
      <rPr>
        <sz val="12"/>
        <color indexed="8"/>
        <rFont val="黑体"/>
        <family val="3"/>
      </rPr>
      <t>年以上基层工作经历</t>
    </r>
  </si>
  <si>
    <r>
      <rPr>
        <sz val="12"/>
        <color indexed="8"/>
        <rFont val="黑体"/>
        <family val="3"/>
      </rPr>
      <t>教育教学</t>
    </r>
  </si>
  <si>
    <r>
      <rPr>
        <sz val="12"/>
        <color indexed="8"/>
        <rFont val="黑体"/>
        <family val="3"/>
      </rPr>
      <t>医疗卫生</t>
    </r>
  </si>
  <si>
    <t>新型工业化</t>
  </si>
  <si>
    <t>新型城镇化</t>
  </si>
  <si>
    <t>农业现代化</t>
  </si>
  <si>
    <t>旅游产业化</t>
  </si>
  <si>
    <t>经济经融</t>
  </si>
  <si>
    <t>生态环境</t>
  </si>
  <si>
    <r>
      <rPr>
        <sz val="12"/>
        <color indexed="8"/>
        <rFont val="黑体"/>
        <family val="3"/>
      </rPr>
      <t>法律法制</t>
    </r>
  </si>
  <si>
    <r>
      <rPr>
        <sz val="12"/>
        <color indexed="8"/>
        <rFont val="仿宋_GB2312"/>
        <family val="3"/>
      </rPr>
      <t>州直</t>
    </r>
  </si>
  <si>
    <r>
      <rPr>
        <sz val="12"/>
        <color indexed="8"/>
        <rFont val="仿宋_GB2312"/>
        <family val="3"/>
      </rPr>
      <t>都匀市</t>
    </r>
  </si>
  <si>
    <r>
      <rPr>
        <sz val="12"/>
        <color indexed="8"/>
        <rFont val="仿宋_GB2312"/>
        <family val="3"/>
      </rPr>
      <t>福泉市</t>
    </r>
  </si>
  <si>
    <r>
      <rPr>
        <sz val="12"/>
        <color indexed="8"/>
        <rFont val="仿宋_GB2312"/>
        <family val="3"/>
      </rPr>
      <t>瓮安县</t>
    </r>
  </si>
  <si>
    <r>
      <rPr>
        <sz val="12"/>
        <color indexed="8"/>
        <rFont val="仿宋_GB2312"/>
        <family val="3"/>
      </rPr>
      <t>贵定县</t>
    </r>
  </si>
  <si>
    <r>
      <rPr>
        <sz val="12"/>
        <color indexed="8"/>
        <rFont val="仿宋_GB2312"/>
        <family val="3"/>
      </rPr>
      <t>龙里县</t>
    </r>
  </si>
  <si>
    <r>
      <rPr>
        <sz val="12"/>
        <color indexed="8"/>
        <rFont val="仿宋_GB2312"/>
        <family val="3"/>
      </rPr>
      <t>惠水县</t>
    </r>
  </si>
  <si>
    <r>
      <rPr>
        <sz val="12"/>
        <color indexed="8"/>
        <rFont val="仿宋_GB2312"/>
        <family val="3"/>
      </rPr>
      <t>长顺县</t>
    </r>
  </si>
  <si>
    <r>
      <rPr>
        <sz val="12"/>
        <color indexed="8"/>
        <rFont val="仿宋_GB2312"/>
        <family val="3"/>
      </rPr>
      <t>独山县</t>
    </r>
  </si>
  <si>
    <r>
      <rPr>
        <sz val="12"/>
        <color indexed="8"/>
        <rFont val="仿宋_GB2312"/>
        <family val="3"/>
      </rPr>
      <t>三都县</t>
    </r>
  </si>
  <si>
    <r>
      <rPr>
        <sz val="12"/>
        <color indexed="8"/>
        <rFont val="仿宋_GB2312"/>
        <family val="3"/>
      </rPr>
      <t>荔波县</t>
    </r>
  </si>
  <si>
    <r>
      <rPr>
        <sz val="12"/>
        <color indexed="8"/>
        <rFont val="仿宋_GB2312"/>
        <family val="3"/>
      </rPr>
      <t>平塘县</t>
    </r>
  </si>
  <si>
    <r>
      <rPr>
        <sz val="12"/>
        <color indexed="8"/>
        <rFont val="仿宋_GB2312"/>
        <family val="3"/>
      </rPr>
      <t>罗甸县</t>
    </r>
  </si>
  <si>
    <r>
      <rPr>
        <sz val="12"/>
        <color indexed="8"/>
        <rFont val="黑体"/>
        <family val="3"/>
      </rPr>
      <t>合计</t>
    </r>
  </si>
  <si>
    <r>
      <rPr>
        <sz val="12"/>
        <color indexed="8"/>
        <rFont val="Times New Roman"/>
        <family val="1"/>
      </rPr>
      <t>1038</t>
    </r>
    <r>
      <rPr>
        <sz val="12"/>
        <color indexed="8"/>
        <rFont val="宋体"/>
        <family val="0"/>
      </rPr>
      <t>个岗位</t>
    </r>
  </si>
  <si>
    <t>综合管理类_A类</t>
  </si>
  <si>
    <t>社会科学专技类_B类</t>
  </si>
  <si>
    <t>自然科学专技类_C类</t>
  </si>
  <si>
    <t>中小学教师类_D类_小学教师岗位</t>
  </si>
  <si>
    <t>中小学教师类_D类_中学教师岗位</t>
  </si>
  <si>
    <t>医疗卫生类_E类_中医临床岗位</t>
  </si>
  <si>
    <t>医疗卫生类_E类_西医临床岗位</t>
  </si>
  <si>
    <t>医疗卫生类_E类_药剂岗位</t>
  </si>
  <si>
    <t>医疗卫生类_E类_护理岗位</t>
  </si>
  <si>
    <t>医疗卫生类_E类_医学技术岗位</t>
  </si>
  <si>
    <t>医疗卫生类_E类_公共卫生管理岗位</t>
  </si>
  <si>
    <t>学历要求</t>
  </si>
  <si>
    <t>本科及以上</t>
  </si>
  <si>
    <t>专科及以上</t>
  </si>
  <si>
    <t>中专（高中、职高、技校）及以上</t>
  </si>
  <si>
    <t>中专（高中、职高）及以上</t>
  </si>
  <si>
    <t>中专（高中）及以上</t>
  </si>
  <si>
    <t>中专及以上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</si>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</sst>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4"/>
      <color indexed="8"/>
      <name val="黑体"/>
      <family val="3"/>
    </font>
    <font>
      <sz val="22"/>
      <color indexed="8"/>
      <name val="方正小标宋简体"/>
      <family val="0"/>
    </font>
    <font>
      <sz val="10"/>
      <color indexed="8"/>
      <name val="宋体"/>
      <family val="0"/>
    </font>
    <font>
      <u val="single"/>
      <sz val="11"/>
      <color indexed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黑体"/>
      <family val="3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u val="single"/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5181BD"/>
      </bottom>
    </border>
    <border>
      <left/>
      <right/>
      <top/>
      <bottom style="thick">
        <color rgb="FFA8C0DE"/>
      </bottom>
    </border>
    <border>
      <left/>
      <right/>
      <top/>
      <bottom style="medium">
        <color rgb="FF96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26" fillId="5" borderId="7" applyNumberFormat="0" applyAlignment="0" applyProtection="0"/>
    <xf numFmtId="0" fontId="47" fillId="0" borderId="8" applyNumberFormat="0" applyFill="0" applyAlignment="0" applyProtection="0"/>
    <xf numFmtId="0" fontId="28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3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5" xfId="0" applyNumberFormat="1" applyFont="1" applyFill="1" applyBorder="1" applyAlignment="1">
      <alignment horizontal="center" vertical="center" wrapText="1"/>
    </xf>
    <xf numFmtId="0" fontId="55" fillId="0" borderId="16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/>
    </xf>
    <xf numFmtId="0" fontId="55" fillId="0" borderId="18" xfId="0" applyNumberFormat="1" applyFont="1" applyFill="1" applyBorder="1" applyAlignment="1">
      <alignment horizontal="center" vertical="center" wrapText="1"/>
    </xf>
    <xf numFmtId="0" fontId="55" fillId="0" borderId="17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/>
    </xf>
    <xf numFmtId="0" fontId="56" fillId="0" borderId="15" xfId="0" applyNumberFormat="1" applyFont="1" applyFill="1" applyBorder="1" applyAlignment="1">
      <alignment horizontal="center" vertical="center" wrapText="1"/>
    </xf>
    <xf numFmtId="0" fontId="56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7" fillId="0" borderId="0" xfId="0" applyFont="1" applyFill="1" applyBorder="1" applyAlignment="1" applyProtection="1">
      <alignment vertical="center" wrapText="1"/>
      <protection/>
    </xf>
    <xf numFmtId="0" fontId="57" fillId="0" borderId="0" xfId="0" applyFont="1" applyFill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7" fillId="0" borderId="17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49" fontId="58" fillId="0" borderId="16" xfId="0" applyNumberFormat="1" applyFont="1" applyFill="1" applyBorder="1" applyAlignment="1" applyProtection="1">
      <alignment horizontal="center" vertical="center" wrapText="1"/>
      <protection/>
    </xf>
    <xf numFmtId="49" fontId="57" fillId="0" borderId="20" xfId="0" applyNumberFormat="1" applyFont="1" applyFill="1" applyBorder="1" applyAlignment="1" applyProtection="1">
      <alignment horizontal="center" vertical="center" wrapText="1"/>
      <protection/>
    </xf>
    <xf numFmtId="49" fontId="57" fillId="0" borderId="12" xfId="0" applyNumberFormat="1" applyFont="1" applyFill="1" applyBorder="1" applyAlignment="1" applyProtection="1">
      <alignment horizontal="center" vertical="center" wrapText="1"/>
      <protection/>
    </xf>
    <xf numFmtId="49" fontId="57" fillId="0" borderId="21" xfId="0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Fill="1" applyBorder="1" applyAlignment="1" applyProtection="1">
      <alignment horizontal="center" vertical="center" wrapText="1"/>
      <protection/>
    </xf>
    <xf numFmtId="0" fontId="57" fillId="0" borderId="20" xfId="0" applyFont="1" applyFill="1" applyBorder="1" applyAlignment="1" applyProtection="1">
      <alignment horizontal="center" vertical="center" wrapText="1"/>
      <protection/>
    </xf>
    <xf numFmtId="0" fontId="57" fillId="0" borderId="12" xfId="0" applyFont="1" applyFill="1" applyBorder="1" applyAlignment="1" applyProtection="1">
      <alignment horizontal="center" vertical="center" wrapText="1"/>
      <protection/>
    </xf>
    <xf numFmtId="0" fontId="57" fillId="0" borderId="21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60" fillId="0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7" fillId="0" borderId="0" xfId="0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1" fillId="0" borderId="0" xfId="20" applyFont="1" applyFill="1" applyBorder="1" applyAlignment="1">
      <alignment horizontal="center" vertical="center" wrapText="1"/>
    </xf>
    <xf numFmtId="176" fontId="6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 2 2" xfId="63"/>
    <cellStyle name="常规 13" xfId="64"/>
    <cellStyle name="常规_Sheet1" xfId="65"/>
    <cellStyle name="常规 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1219200</xdr:colOff>
      <xdr:row>19</xdr:row>
      <xdr:rowOff>28575</xdr:rowOff>
    </xdr:from>
    <xdr:to>
      <xdr:col>10</xdr:col>
      <xdr:colOff>228600</xdr:colOff>
      <xdr:row>34</xdr:row>
      <xdr:rowOff>76200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3724275"/>
          <a:ext cx="53244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tabSelected="1" view="pageBreakPreview" zoomScaleNormal="85" zoomScaleSheetLayoutView="100" workbookViewId="0" topLeftCell="A1">
      <pane xSplit="2" ySplit="3" topLeftCell="C4" activePane="bottomRight" state="frozen"/>
      <selection pane="bottomRight" activeCell="A1" sqref="A1:B1"/>
    </sheetView>
  </sheetViews>
  <sheetFormatPr defaultColWidth="9.00390625" defaultRowHeight="13.5"/>
  <cols>
    <col min="1" max="1" width="3.75390625" style="0" customWidth="1"/>
    <col min="2" max="2" width="15.125" style="0" customWidth="1"/>
    <col min="3" max="3" width="18.50390625" style="0" customWidth="1"/>
    <col min="4" max="4" width="8.125" style="0" customWidth="1"/>
    <col min="5" max="5" width="25.125" style="0" customWidth="1"/>
    <col min="6" max="6" width="12.625" style="0" customWidth="1"/>
    <col min="7" max="7" width="11.375" style="0" customWidth="1"/>
    <col min="8" max="8" width="5.75390625" style="39" customWidth="1"/>
    <col min="9" max="9" width="12.375" style="0" customWidth="1"/>
    <col min="10" max="10" width="6.125" style="2" customWidth="1"/>
    <col min="11" max="11" width="6.375" style="0" customWidth="1"/>
    <col min="12" max="12" width="8.75390625" style="0" customWidth="1"/>
    <col min="13" max="13" width="14.875" style="0" customWidth="1"/>
    <col min="14" max="14" width="12.00390625" style="0" customWidth="1"/>
    <col min="15" max="15" width="13.50390625" style="0" customWidth="1"/>
    <col min="16" max="16" width="11.625" style="2" customWidth="1"/>
    <col min="17" max="17" width="13.50390625" style="0" customWidth="1"/>
    <col min="19" max="19" width="16.00390625" style="0" customWidth="1"/>
    <col min="20" max="20" width="13.50390625" style="1" customWidth="1"/>
    <col min="21" max="21" width="18.00390625" style="7" customWidth="1"/>
    <col min="22" max="22" width="8.625" style="1" customWidth="1"/>
    <col min="23" max="23" width="8.75390625" style="0" customWidth="1"/>
  </cols>
  <sheetData>
    <row r="1" spans="1:2" ht="19.5" customHeight="1">
      <c r="A1" s="40" t="s">
        <v>0</v>
      </c>
      <c r="B1" s="40"/>
    </row>
    <row r="2" spans="1:23" ht="42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59"/>
      <c r="R2" s="59"/>
      <c r="S2" s="59"/>
      <c r="T2" s="59"/>
      <c r="U2" s="59"/>
      <c r="V2" s="59"/>
      <c r="W2" s="59"/>
    </row>
    <row r="3" spans="1:29" s="34" customFormat="1" ht="42" customHeight="1">
      <c r="A3" s="42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2" t="s">
        <v>7</v>
      </c>
      <c r="G3" s="42" t="s">
        <v>8</v>
      </c>
      <c r="H3" s="42" t="s">
        <v>9</v>
      </c>
      <c r="I3" s="42" t="s">
        <v>10</v>
      </c>
      <c r="J3" s="42" t="s">
        <v>11</v>
      </c>
      <c r="K3" s="42" t="s">
        <v>12</v>
      </c>
      <c r="L3" s="42" t="s">
        <v>13</v>
      </c>
      <c r="M3" s="53" t="s">
        <v>14</v>
      </c>
      <c r="N3" s="54"/>
      <c r="O3" s="55"/>
      <c r="P3" s="42" t="s">
        <v>15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1:29" s="35" customFormat="1" ht="42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52" t="s">
        <v>16</v>
      </c>
      <c r="N4" s="52" t="s">
        <v>17</v>
      </c>
      <c r="O4" s="52" t="s">
        <v>18</v>
      </c>
      <c r="P4" s="43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1:29" s="36" customFormat="1" ht="60.75" customHeight="1">
      <c r="A5" s="44">
        <v>1</v>
      </c>
      <c r="B5" s="45" t="s">
        <v>19</v>
      </c>
      <c r="C5" s="46" t="s">
        <v>20</v>
      </c>
      <c r="D5" s="47" t="s">
        <v>21</v>
      </c>
      <c r="E5" s="46" t="s">
        <v>22</v>
      </c>
      <c r="F5" s="47">
        <v>22705105001</v>
      </c>
      <c r="G5" s="48" t="s">
        <v>23</v>
      </c>
      <c r="H5" s="45">
        <v>1</v>
      </c>
      <c r="I5" s="45" t="s">
        <v>24</v>
      </c>
      <c r="J5" s="45" t="s">
        <v>25</v>
      </c>
      <c r="K5" s="45" t="s">
        <v>26</v>
      </c>
      <c r="L5" s="45" t="s">
        <v>27</v>
      </c>
      <c r="M5" s="45" t="s">
        <v>28</v>
      </c>
      <c r="N5" s="45" t="s">
        <v>29</v>
      </c>
      <c r="O5" s="45" t="s">
        <v>30</v>
      </c>
      <c r="P5" s="56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1:29" s="37" customFormat="1" ht="60.75" customHeight="1">
      <c r="A6" s="44">
        <v>2</v>
      </c>
      <c r="B6" s="45" t="s">
        <v>19</v>
      </c>
      <c r="C6" s="46" t="s">
        <v>31</v>
      </c>
      <c r="D6" s="47" t="s">
        <v>32</v>
      </c>
      <c r="E6" s="46" t="s">
        <v>33</v>
      </c>
      <c r="F6" s="47">
        <v>22705105101</v>
      </c>
      <c r="G6" s="48" t="s">
        <v>23</v>
      </c>
      <c r="H6" s="45">
        <v>1</v>
      </c>
      <c r="I6" s="45" t="s">
        <v>24</v>
      </c>
      <c r="J6" s="45" t="s">
        <v>25</v>
      </c>
      <c r="K6" s="45" t="s">
        <v>26</v>
      </c>
      <c r="L6" s="45" t="s">
        <v>27</v>
      </c>
      <c r="M6" s="45" t="s">
        <v>28</v>
      </c>
      <c r="N6" s="45" t="s">
        <v>29</v>
      </c>
      <c r="O6" s="45" t="s">
        <v>30</v>
      </c>
      <c r="P6" s="57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pans="1:29" s="38" customFormat="1" ht="60.75" customHeight="1">
      <c r="A7" s="44">
        <v>3</v>
      </c>
      <c r="B7" s="45" t="s">
        <v>19</v>
      </c>
      <c r="C7" s="46" t="s">
        <v>34</v>
      </c>
      <c r="D7" s="47" t="s">
        <v>35</v>
      </c>
      <c r="E7" s="46" t="s">
        <v>36</v>
      </c>
      <c r="F7" s="47">
        <v>22705105201</v>
      </c>
      <c r="G7" s="48" t="s">
        <v>23</v>
      </c>
      <c r="H7" s="45">
        <v>1</v>
      </c>
      <c r="I7" s="45" t="s">
        <v>24</v>
      </c>
      <c r="J7" s="45" t="s">
        <v>25</v>
      </c>
      <c r="K7" s="45" t="s">
        <v>26</v>
      </c>
      <c r="L7" s="45" t="s">
        <v>27</v>
      </c>
      <c r="M7" s="45" t="s">
        <v>28</v>
      </c>
      <c r="N7" s="45" t="s">
        <v>29</v>
      </c>
      <c r="O7" s="45" t="s">
        <v>30</v>
      </c>
      <c r="P7" s="58"/>
      <c r="Q7" s="63"/>
      <c r="R7" s="63"/>
      <c r="S7" s="63"/>
      <c r="T7" s="64"/>
      <c r="U7" s="65"/>
      <c r="V7" s="66"/>
      <c r="W7" s="67"/>
      <c r="X7" s="68"/>
      <c r="Y7" s="68"/>
      <c r="Z7" s="68"/>
      <c r="AA7" s="68"/>
      <c r="AB7" s="68"/>
      <c r="AC7" s="68"/>
    </row>
    <row r="8" spans="1:29" s="34" customFormat="1" ht="43.5" customHeight="1">
      <c r="A8" s="49" t="s">
        <v>37</v>
      </c>
      <c r="B8" s="50"/>
      <c r="C8" s="50"/>
      <c r="D8" s="50"/>
      <c r="E8" s="50"/>
      <c r="F8" s="50"/>
      <c r="G8" s="51"/>
      <c r="H8" s="52">
        <f>SUM(H5:H7)</f>
        <v>3</v>
      </c>
      <c r="I8" s="53"/>
      <c r="J8" s="54"/>
      <c r="K8" s="54"/>
      <c r="L8" s="54"/>
      <c r="M8" s="54"/>
      <c r="N8" s="54"/>
      <c r="O8" s="54"/>
      <c r="P8" s="55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</row>
    <row r="9" spans="17:29" ht="15">
      <c r="Q9" s="69"/>
      <c r="R9" s="69"/>
      <c r="S9" s="69"/>
      <c r="T9" s="70"/>
      <c r="U9" s="71"/>
      <c r="V9" s="70"/>
      <c r="W9" s="69"/>
      <c r="X9" s="69"/>
      <c r="Y9" s="69"/>
      <c r="Z9" s="69"/>
      <c r="AA9" s="69"/>
      <c r="AB9" s="69"/>
      <c r="AC9" s="69"/>
    </row>
    <row r="10" spans="17:29" ht="15">
      <c r="Q10" s="69"/>
      <c r="R10" s="69"/>
      <c r="S10" s="69"/>
      <c r="T10" s="70"/>
      <c r="U10" s="71"/>
      <c r="V10" s="70"/>
      <c r="W10" s="69"/>
      <c r="X10" s="69"/>
      <c r="Y10" s="69"/>
      <c r="Z10" s="69"/>
      <c r="AA10" s="69"/>
      <c r="AB10" s="69"/>
      <c r="AC10" s="69"/>
    </row>
    <row r="11" spans="17:29" ht="15">
      <c r="Q11" s="69"/>
      <c r="R11" s="69"/>
      <c r="S11" s="69"/>
      <c r="T11" s="70"/>
      <c r="U11" s="71"/>
      <c r="V11" s="70"/>
      <c r="W11" s="69"/>
      <c r="X11" s="69"/>
      <c r="Y11" s="69"/>
      <c r="Z11" s="69"/>
      <c r="AA11" s="69"/>
      <c r="AB11" s="69"/>
      <c r="AC11" s="69"/>
    </row>
    <row r="12" spans="17:29" ht="15">
      <c r="Q12" s="69"/>
      <c r="R12" s="69"/>
      <c r="S12" s="69"/>
      <c r="T12" s="70"/>
      <c r="U12" s="71"/>
      <c r="V12" s="70"/>
      <c r="W12" s="69"/>
      <c r="X12" s="69"/>
      <c r="Y12" s="69"/>
      <c r="Z12" s="69"/>
      <c r="AA12" s="69"/>
      <c r="AB12" s="69"/>
      <c r="AC12" s="69"/>
    </row>
    <row r="13" spans="17:29" ht="15">
      <c r="Q13" s="69"/>
      <c r="R13" s="69"/>
      <c r="S13" s="69"/>
      <c r="T13" s="70"/>
      <c r="U13" s="71"/>
      <c r="V13" s="70"/>
      <c r="W13" s="69"/>
      <c r="X13" s="69"/>
      <c r="Y13" s="69"/>
      <c r="Z13" s="69"/>
      <c r="AA13" s="69"/>
      <c r="AB13" s="69"/>
      <c r="AC13" s="69"/>
    </row>
  </sheetData>
  <sheetProtection/>
  <mergeCells count="18">
    <mergeCell ref="A1:B1"/>
    <mergeCell ref="A2:P2"/>
    <mergeCell ref="M3:O3"/>
    <mergeCell ref="A8:G8"/>
    <mergeCell ref="I8:P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</mergeCells>
  <printOptions horizontalCentered="1"/>
  <pageMargins left="0.39305555555555605" right="0.39305555555555605" top="0.39305555555555605" bottom="0.39305555555555605" header="0.314583333333333" footer="0.314583333333333"/>
  <pageSetup fitToHeight="0" fitToWidth="1" horizontalDpi="600" verticalDpi="600" orientation="landscape" paperSize="8" scale="76"/>
  <headerFooter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zoomScaleSheetLayoutView="100" workbookViewId="0" topLeftCell="A1">
      <selection activeCell="R14" sqref="R14"/>
    </sheetView>
  </sheetViews>
  <sheetFormatPr defaultColWidth="9.00390625" defaultRowHeight="13.5"/>
  <cols>
    <col min="1" max="1" width="8.625" style="12" customWidth="1"/>
    <col min="2" max="3" width="5.375" style="12" customWidth="1"/>
    <col min="4" max="4" width="8.00390625" style="12" customWidth="1"/>
    <col min="5" max="6" width="10.125" style="12" customWidth="1"/>
    <col min="7" max="7" width="6.50390625" style="12" customWidth="1"/>
    <col min="8" max="9" width="8.25390625" style="12" customWidth="1"/>
    <col min="10" max="11" width="6.375" style="12" customWidth="1"/>
    <col min="12" max="12" width="5.25390625" style="12" customWidth="1"/>
    <col min="13" max="13" width="6.375" style="12" customWidth="1"/>
    <col min="14" max="14" width="5.375" style="12" customWidth="1"/>
    <col min="15" max="19" width="6.125" style="12" customWidth="1"/>
    <col min="20" max="20" width="11.25390625" style="12" customWidth="1"/>
    <col min="21" max="16384" width="9.00390625" style="13" customWidth="1"/>
  </cols>
  <sheetData>
    <row r="1" spans="1:256" s="7" customFormat="1" ht="33.75" customHeight="1">
      <c r="A1" s="14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s="8" customFormat="1" ht="18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3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9" customFormat="1" ht="22.5" customHeight="1">
      <c r="A3" s="16" t="s">
        <v>39</v>
      </c>
      <c r="B3" s="17" t="s">
        <v>40</v>
      </c>
      <c r="C3" s="18" t="s">
        <v>41</v>
      </c>
      <c r="D3" s="19"/>
      <c r="E3" s="19"/>
      <c r="F3" s="20"/>
      <c r="G3" s="20"/>
      <c r="H3" s="20"/>
      <c r="I3" s="20"/>
      <c r="J3" s="18" t="s">
        <v>42</v>
      </c>
      <c r="K3" s="19"/>
      <c r="L3" s="19"/>
      <c r="M3" s="19"/>
      <c r="N3" s="19"/>
      <c r="O3" s="19"/>
      <c r="P3" s="19"/>
      <c r="Q3" s="19"/>
      <c r="R3" s="19"/>
      <c r="S3" s="19"/>
      <c r="T3" s="16" t="s">
        <v>43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0" customFormat="1" ht="30.75" customHeight="1">
      <c r="A4" s="21"/>
      <c r="B4" s="22"/>
      <c r="C4" s="22"/>
      <c r="D4" s="22" t="s">
        <v>44</v>
      </c>
      <c r="E4" s="22" t="s">
        <v>45</v>
      </c>
      <c r="F4" s="23" t="s">
        <v>46</v>
      </c>
      <c r="G4" s="24" t="s">
        <v>47</v>
      </c>
      <c r="H4" s="23" t="s">
        <v>48</v>
      </c>
      <c r="I4" s="23" t="s">
        <v>49</v>
      </c>
      <c r="J4" s="22"/>
      <c r="K4" s="22" t="s">
        <v>50</v>
      </c>
      <c r="L4" s="22" t="s">
        <v>51</v>
      </c>
      <c r="M4" s="29" t="s">
        <v>52</v>
      </c>
      <c r="N4" s="29" t="s">
        <v>53</v>
      </c>
      <c r="O4" s="29" t="s">
        <v>54</v>
      </c>
      <c r="P4" s="29" t="s">
        <v>55</v>
      </c>
      <c r="Q4" s="29" t="s">
        <v>56</v>
      </c>
      <c r="R4" s="29" t="s">
        <v>57</v>
      </c>
      <c r="S4" s="22" t="s">
        <v>58</v>
      </c>
      <c r="T4" s="2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0" customFormat="1" ht="33" customHeight="1">
      <c r="A5" s="25"/>
      <c r="B5" s="26"/>
      <c r="C5" s="26"/>
      <c r="D5" s="26"/>
      <c r="E5" s="26"/>
      <c r="F5" s="23"/>
      <c r="G5" s="27"/>
      <c r="H5" s="23"/>
      <c r="I5" s="23"/>
      <c r="J5" s="26"/>
      <c r="K5" s="26"/>
      <c r="L5" s="26"/>
      <c r="M5" s="30"/>
      <c r="N5" s="30"/>
      <c r="O5" s="30"/>
      <c r="P5" s="30"/>
      <c r="Q5" s="30"/>
      <c r="R5" s="30"/>
      <c r="S5" s="26"/>
      <c r="T5" s="25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0" s="11" customFormat="1" ht="24.75" customHeight="1">
      <c r="A6" s="28" t="s">
        <v>59</v>
      </c>
      <c r="B6" s="28" t="e">
        <f>SUMPRODUCT((#REF!=A6)*#REF!)</f>
        <v>#REF!</v>
      </c>
      <c r="C6" s="28" t="e">
        <f>SUM(D6:I6)</f>
        <v>#REF!</v>
      </c>
      <c r="D6" s="28" t="e">
        <f>SUMPRODUCT((#REF!=$A6)*#REF!*(#REF!="是"))</f>
        <v>#REF!</v>
      </c>
      <c r="E6" s="28" t="e">
        <f>SUMPRODUCT((#REF!=$A6)*#REF!*(#REF!="是"))</f>
        <v>#REF!</v>
      </c>
      <c r="F6" s="28" t="e">
        <f>SUMPRODUCT((#REF!=$A6)*#REF!*(#REF!="是"))</f>
        <v>#REF!</v>
      </c>
      <c r="G6" s="28" t="e">
        <f>SUMPRODUCT((#REF!=$A6)*#REF!*(#REF!="是"))</f>
        <v>#REF!</v>
      </c>
      <c r="H6" s="28" t="e">
        <f>SUMPRODUCT((#REF!=$A6)*#REF!*(#REF!="是"))</f>
        <v>#REF!</v>
      </c>
      <c r="I6" s="28" t="e">
        <f>SUMPRODUCT((#REF!=$A6)*#REF!*(#REF!="是"))</f>
        <v>#REF!</v>
      </c>
      <c r="J6" s="28" t="e">
        <f>SUM(K6:S6)</f>
        <v>#REF!</v>
      </c>
      <c r="K6" s="28" t="e">
        <f>SUMPRODUCT((#REF!=$A6)*#REF!*(#REF!="教育教学"))</f>
        <v>#REF!</v>
      </c>
      <c r="L6" s="28" t="e">
        <f>SUMPRODUCT((#REF!=$A6)*#REF!*(#REF!="新型"))</f>
        <v>#REF!</v>
      </c>
      <c r="M6" s="28" t="e">
        <f>SUMPRODUCT((#REF!=$A6)*#REF!*(#REF!="新型工业化"))</f>
        <v>#REF!</v>
      </c>
      <c r="N6" s="28" t="e">
        <f>SUMPRODUCT((#REF!=$A6)*#REF!*(#REF!="新型城镇化"))</f>
        <v>#REF!</v>
      </c>
      <c r="O6" s="28" t="e">
        <f>SUMPRODUCT((#REF!=$A6)*#REF!*(#REF!="农业现代化"))</f>
        <v>#REF!</v>
      </c>
      <c r="P6" s="28" t="e">
        <f>SUMPRODUCT((#REF!=$A6)*#REF!*(#REF!="旅游产业化"))</f>
        <v>#REF!</v>
      </c>
      <c r="Q6" s="28" t="e">
        <f>SUMPRODUCT((#REF!=$A6)*#REF!*(#REF!="经济经融"))</f>
        <v>#REF!</v>
      </c>
      <c r="R6" s="28" t="e">
        <f>SUMPRODUCT((#REF!=$A6)*#REF!*(#REF!="生态环境"))</f>
        <v>#REF!</v>
      </c>
      <c r="S6" s="28" t="e">
        <f>SUMPRODUCT((#REF!=$A6)*#REF!*(#REF!="法律法治"))</f>
        <v>#REF!</v>
      </c>
      <c r="T6" s="28"/>
    </row>
    <row r="7" spans="1:20" s="11" customFormat="1" ht="24.75" customHeight="1">
      <c r="A7" s="28" t="s">
        <v>60</v>
      </c>
      <c r="B7" s="28" t="e">
        <f>SUMPRODUCT((#REF!=A7)*#REF!)</f>
        <v>#REF!</v>
      </c>
      <c r="C7" s="28" t="e">
        <f aca="true" t="shared" si="0" ref="C7:C18">SUM(D7:I7)</f>
        <v>#REF!</v>
      </c>
      <c r="D7" s="28" t="e">
        <f>SUMPRODUCT((#REF!=$A7)*#REF!*(#REF!="是"))</f>
        <v>#REF!</v>
      </c>
      <c r="E7" s="28" t="e">
        <f>SUMPRODUCT((#REF!=$A7)*#REF!*(#REF!="是"))</f>
        <v>#REF!</v>
      </c>
      <c r="F7" s="28" t="e">
        <f>SUMPRODUCT((#REF!=$A7)*#REF!*(#REF!="是"))</f>
        <v>#REF!</v>
      </c>
      <c r="G7" s="28" t="e">
        <f>SUMPRODUCT((#REF!=$A7)*#REF!*(#REF!="是"))</f>
        <v>#REF!</v>
      </c>
      <c r="H7" s="28" t="e">
        <f>SUMPRODUCT((#REF!=$A7)*#REF!*(#REF!="是"))</f>
        <v>#REF!</v>
      </c>
      <c r="I7" s="28" t="e">
        <f>SUMPRODUCT((#REF!=$A7)*#REF!*(#REF!="是"))</f>
        <v>#REF!</v>
      </c>
      <c r="J7" s="28" t="e">
        <f aca="true" t="shared" si="1" ref="J7:J18">SUM(K7:S7)</f>
        <v>#REF!</v>
      </c>
      <c r="K7" s="28" t="e">
        <f>SUMPRODUCT((#REF!=$A7)*#REF!*(#REF!="教育教学"))</f>
        <v>#REF!</v>
      </c>
      <c r="L7" s="28" t="e">
        <f>SUMPRODUCT((#REF!=$A7)*#REF!*(#REF!="医疗卫生"))</f>
        <v>#REF!</v>
      </c>
      <c r="M7" s="28" t="e">
        <f>SUMPRODUCT((#REF!=$A7)*#REF!*(#REF!="新型工业化"))</f>
        <v>#REF!</v>
      </c>
      <c r="N7" s="28" t="e">
        <f>SUMPRODUCT((#REF!=$A7)*#REF!*(#REF!="新型城镇化"))</f>
        <v>#REF!</v>
      </c>
      <c r="O7" s="28" t="e">
        <f>SUMPRODUCT((#REF!=$A7)*#REF!*(#REF!="农业现代化"))</f>
        <v>#REF!</v>
      </c>
      <c r="P7" s="28" t="e">
        <f>SUMPRODUCT((#REF!=$A7)*#REF!*(#REF!="旅游产业化"))</f>
        <v>#REF!</v>
      </c>
      <c r="Q7" s="28" t="e">
        <f>SUMPRODUCT((#REF!=$A7)*#REF!*(#REF!="经济经融"))</f>
        <v>#REF!</v>
      </c>
      <c r="R7" s="28" t="e">
        <f>SUMPRODUCT((#REF!=$A7)*#REF!*(#REF!="生态环境"))</f>
        <v>#REF!</v>
      </c>
      <c r="S7" s="28" t="e">
        <f>SUMPRODUCT((#REF!=$A7)*#REF!*(#REF!="法律法治"))</f>
        <v>#REF!</v>
      </c>
      <c r="T7" s="32"/>
    </row>
    <row r="8" spans="1:20" s="11" customFormat="1" ht="24.75" customHeight="1">
      <c r="A8" s="28" t="s">
        <v>61</v>
      </c>
      <c r="B8" s="28" t="e">
        <f>SUMPRODUCT((#REF!=A8)*#REF!)</f>
        <v>#REF!</v>
      </c>
      <c r="C8" s="28" t="e">
        <f t="shared" si="0"/>
        <v>#REF!</v>
      </c>
      <c r="D8" s="28" t="e">
        <f>SUMPRODUCT((#REF!=$A8)*#REF!*(#REF!="是"))</f>
        <v>#REF!</v>
      </c>
      <c r="E8" s="28" t="e">
        <f>SUMPRODUCT((#REF!=$A8)*#REF!*(#REF!="是"))</f>
        <v>#REF!</v>
      </c>
      <c r="F8" s="28" t="e">
        <f>SUMPRODUCT((#REF!=$A8)*#REF!*(#REF!="是"))</f>
        <v>#REF!</v>
      </c>
      <c r="G8" s="28" t="e">
        <f>SUMPRODUCT((#REF!=$A8)*#REF!*(#REF!="是"))</f>
        <v>#REF!</v>
      </c>
      <c r="H8" s="28" t="e">
        <f>SUMPRODUCT((#REF!=$A8)*#REF!*(#REF!="是"))</f>
        <v>#REF!</v>
      </c>
      <c r="I8" s="28" t="e">
        <f>SUMPRODUCT((#REF!=$A8)*#REF!*(#REF!="是"))</f>
        <v>#REF!</v>
      </c>
      <c r="J8" s="28" t="e">
        <f t="shared" si="1"/>
        <v>#REF!</v>
      </c>
      <c r="K8" s="28" t="e">
        <f>SUMPRODUCT((#REF!=$A8)*#REF!*(#REF!="教育教学"))</f>
        <v>#REF!</v>
      </c>
      <c r="L8" s="28" t="e">
        <f>SUMPRODUCT((#REF!=$A8)*#REF!*(#REF!="医疗卫生"))</f>
        <v>#REF!</v>
      </c>
      <c r="M8" s="28" t="e">
        <f>SUMPRODUCT((#REF!=$A8)*#REF!*(#REF!="新型工业化"))</f>
        <v>#REF!</v>
      </c>
      <c r="N8" s="28" t="e">
        <f>SUMPRODUCT((#REF!=$A8)*#REF!*(#REF!="新型城镇化"))</f>
        <v>#REF!</v>
      </c>
      <c r="O8" s="28" t="e">
        <f>SUMPRODUCT((#REF!=$A8)*#REF!*(#REF!="农业现代化"))</f>
        <v>#REF!</v>
      </c>
      <c r="P8" s="28" t="e">
        <f>SUMPRODUCT((#REF!=$A8)*#REF!*(#REF!="旅游产业化"))</f>
        <v>#REF!</v>
      </c>
      <c r="Q8" s="28" t="e">
        <f>SUMPRODUCT((#REF!=$A8)*#REF!*(#REF!="经济经融"))</f>
        <v>#REF!</v>
      </c>
      <c r="R8" s="28" t="e">
        <f>SUMPRODUCT((#REF!=$A8)*#REF!*(#REF!="生态环境"))</f>
        <v>#REF!</v>
      </c>
      <c r="S8" s="28" t="e">
        <f>SUMPRODUCT((#REF!=$A8)*#REF!*(#REF!="法律法治"))</f>
        <v>#REF!</v>
      </c>
      <c r="T8" s="33"/>
    </row>
    <row r="9" spans="1:20" s="11" customFormat="1" ht="24.75" customHeight="1">
      <c r="A9" s="28" t="s">
        <v>62</v>
      </c>
      <c r="B9" s="28" t="e">
        <f>SUMPRODUCT((#REF!=A9)*#REF!)</f>
        <v>#REF!</v>
      </c>
      <c r="C9" s="28" t="e">
        <f t="shared" si="0"/>
        <v>#REF!</v>
      </c>
      <c r="D9" s="28" t="e">
        <f>SUMPRODUCT((#REF!=$A9)*#REF!*(#REF!="是"))</f>
        <v>#REF!</v>
      </c>
      <c r="E9" s="28" t="e">
        <f>SUMPRODUCT((#REF!=$A9)*#REF!*(#REF!="是"))</f>
        <v>#REF!</v>
      </c>
      <c r="F9" s="28" t="e">
        <f>SUMPRODUCT((#REF!=$A9)*#REF!*(#REF!="是"))</f>
        <v>#REF!</v>
      </c>
      <c r="G9" s="28" t="e">
        <f>SUMPRODUCT((#REF!=$A9)*#REF!*(#REF!="是"))</f>
        <v>#REF!</v>
      </c>
      <c r="H9" s="28" t="e">
        <f>SUMPRODUCT((#REF!=$A9)*#REF!*(#REF!="是"))</f>
        <v>#REF!</v>
      </c>
      <c r="I9" s="28" t="e">
        <f>SUMPRODUCT((#REF!=$A9)*#REF!*(#REF!="是"))</f>
        <v>#REF!</v>
      </c>
      <c r="J9" s="28" t="e">
        <f t="shared" si="1"/>
        <v>#REF!</v>
      </c>
      <c r="K9" s="28" t="e">
        <f>SUMPRODUCT((#REF!=$A9)*#REF!*(#REF!="教育教学"))</f>
        <v>#REF!</v>
      </c>
      <c r="L9" s="28" t="e">
        <f>SUMPRODUCT((#REF!=$A9)*#REF!*(#REF!="医疗卫生"))</f>
        <v>#REF!</v>
      </c>
      <c r="M9" s="28" t="e">
        <f>SUMPRODUCT((#REF!=$A9)*#REF!*(#REF!="新型工业化"))</f>
        <v>#REF!</v>
      </c>
      <c r="N9" s="28" t="e">
        <f>SUMPRODUCT((#REF!=$A9)*#REF!*(#REF!="新型城镇化"))</f>
        <v>#REF!</v>
      </c>
      <c r="O9" s="28" t="e">
        <f>SUMPRODUCT((#REF!=$A9)*#REF!*(#REF!="农业现代化"))</f>
        <v>#REF!</v>
      </c>
      <c r="P9" s="28" t="e">
        <f>SUMPRODUCT((#REF!=$A9)*#REF!*(#REF!="旅游产业化"))</f>
        <v>#REF!</v>
      </c>
      <c r="Q9" s="28" t="e">
        <f>SUMPRODUCT((#REF!=$A9)*#REF!*(#REF!="经济经融"))</f>
        <v>#REF!</v>
      </c>
      <c r="R9" s="28" t="e">
        <f>SUMPRODUCT((#REF!=$A9)*#REF!*(#REF!="生态环境"))</f>
        <v>#REF!</v>
      </c>
      <c r="S9" s="28" t="e">
        <f>SUMPRODUCT((#REF!=$A9)*#REF!*(#REF!="法律法治"))</f>
        <v>#REF!</v>
      </c>
      <c r="T9" s="33"/>
    </row>
    <row r="10" spans="1:20" s="11" customFormat="1" ht="24.75" customHeight="1">
      <c r="A10" s="28" t="s">
        <v>63</v>
      </c>
      <c r="B10" s="28" t="e">
        <f>SUMPRODUCT((#REF!=A10)*#REF!)</f>
        <v>#REF!</v>
      </c>
      <c r="C10" s="28" t="e">
        <f t="shared" si="0"/>
        <v>#REF!</v>
      </c>
      <c r="D10" s="28" t="e">
        <f>SUMPRODUCT((#REF!=$A10)*#REF!*(#REF!="是"))</f>
        <v>#REF!</v>
      </c>
      <c r="E10" s="28" t="e">
        <f>SUMPRODUCT((#REF!=$A10)*#REF!*(#REF!="是"))</f>
        <v>#REF!</v>
      </c>
      <c r="F10" s="28" t="e">
        <f>SUMPRODUCT((#REF!=$A10)*#REF!*(#REF!="是"))</f>
        <v>#REF!</v>
      </c>
      <c r="G10" s="28" t="e">
        <f>SUMPRODUCT((#REF!=$A10)*#REF!*(#REF!="是"))</f>
        <v>#REF!</v>
      </c>
      <c r="H10" s="28" t="e">
        <f>SUMPRODUCT((#REF!=$A10)*#REF!*(#REF!="是"))</f>
        <v>#REF!</v>
      </c>
      <c r="I10" s="28" t="e">
        <f>SUMPRODUCT((#REF!=$A10)*#REF!*(#REF!="是"))</f>
        <v>#REF!</v>
      </c>
      <c r="J10" s="28" t="e">
        <f t="shared" si="1"/>
        <v>#REF!</v>
      </c>
      <c r="K10" s="28" t="e">
        <f>SUMPRODUCT((#REF!=$A10)*#REF!*(#REF!="教育教学"))</f>
        <v>#REF!</v>
      </c>
      <c r="L10" s="28" t="e">
        <f>SUMPRODUCT((#REF!=$A10)*#REF!*(#REF!="医疗卫生"))</f>
        <v>#REF!</v>
      </c>
      <c r="M10" s="28" t="e">
        <f>SUMPRODUCT((#REF!=$A10)*#REF!*(#REF!="新型工业化"))</f>
        <v>#REF!</v>
      </c>
      <c r="N10" s="28" t="e">
        <f>SUMPRODUCT((#REF!=$A10)*#REF!*(#REF!="新型城镇化"))</f>
        <v>#REF!</v>
      </c>
      <c r="O10" s="28" t="e">
        <f>SUMPRODUCT((#REF!=$A10)*#REF!*(#REF!="农业现代化"))</f>
        <v>#REF!</v>
      </c>
      <c r="P10" s="28" t="e">
        <f>SUMPRODUCT((#REF!=$A10)*#REF!*(#REF!="旅游产业化"))</f>
        <v>#REF!</v>
      </c>
      <c r="Q10" s="28" t="e">
        <f>SUMPRODUCT((#REF!=$A10)*#REF!*(#REF!="经济经融"))</f>
        <v>#REF!</v>
      </c>
      <c r="R10" s="28" t="e">
        <f>SUMPRODUCT((#REF!=$A10)*#REF!*(#REF!="生态环境"))</f>
        <v>#REF!</v>
      </c>
      <c r="S10" s="28" t="e">
        <f>SUMPRODUCT((#REF!=$A10)*#REF!*(#REF!="法律法治"))</f>
        <v>#REF!</v>
      </c>
      <c r="T10" s="33"/>
    </row>
    <row r="11" spans="1:20" s="11" customFormat="1" ht="24.75" customHeight="1">
      <c r="A11" s="28" t="s">
        <v>64</v>
      </c>
      <c r="B11" s="28" t="e">
        <f>SUMPRODUCT((#REF!=A11)*#REF!)</f>
        <v>#REF!</v>
      </c>
      <c r="C11" s="28" t="e">
        <f t="shared" si="0"/>
        <v>#REF!</v>
      </c>
      <c r="D11" s="28" t="e">
        <f>SUMPRODUCT((#REF!=$A11)*#REF!*(#REF!="是"))</f>
        <v>#REF!</v>
      </c>
      <c r="E11" s="28" t="e">
        <f>SUMPRODUCT((#REF!=$A11)*#REF!*(#REF!="是"))</f>
        <v>#REF!</v>
      </c>
      <c r="F11" s="28" t="e">
        <f>SUMPRODUCT((#REF!=$A11)*#REF!*(#REF!="是"))</f>
        <v>#REF!</v>
      </c>
      <c r="G11" s="28" t="e">
        <f>SUMPRODUCT((#REF!=$A11)*#REF!*(#REF!="是"))</f>
        <v>#REF!</v>
      </c>
      <c r="H11" s="28" t="e">
        <f>SUMPRODUCT((#REF!=$A11)*#REF!*(#REF!="是"))</f>
        <v>#REF!</v>
      </c>
      <c r="I11" s="28" t="e">
        <f>SUMPRODUCT((#REF!=$A11)*#REF!*(#REF!="是"))</f>
        <v>#REF!</v>
      </c>
      <c r="J11" s="28" t="e">
        <f t="shared" si="1"/>
        <v>#REF!</v>
      </c>
      <c r="K11" s="28" t="e">
        <f>SUMPRODUCT((#REF!=$A11)*#REF!*(#REF!="教育教学"))</f>
        <v>#REF!</v>
      </c>
      <c r="L11" s="28" t="e">
        <f>SUMPRODUCT((#REF!=$A11)*#REF!*(#REF!="医疗卫生"))</f>
        <v>#REF!</v>
      </c>
      <c r="M11" s="28" t="e">
        <f>SUMPRODUCT((#REF!=$A11)*#REF!*(#REF!="新型工业化"))</f>
        <v>#REF!</v>
      </c>
      <c r="N11" s="28" t="e">
        <f>SUMPRODUCT((#REF!=$A11)*#REF!*(#REF!="新型城镇化"))</f>
        <v>#REF!</v>
      </c>
      <c r="O11" s="28" t="e">
        <f>SUMPRODUCT((#REF!=$A11)*#REF!*(#REF!="农业现代化"))</f>
        <v>#REF!</v>
      </c>
      <c r="P11" s="28" t="e">
        <f>SUMPRODUCT((#REF!=$A11)*#REF!*(#REF!="旅游产业化"))</f>
        <v>#REF!</v>
      </c>
      <c r="Q11" s="28" t="e">
        <f>SUMPRODUCT((#REF!=$A11)*#REF!*(#REF!="经济经融"))</f>
        <v>#REF!</v>
      </c>
      <c r="R11" s="28" t="e">
        <f>SUMPRODUCT((#REF!=$A11)*#REF!*(#REF!="生态环境"))</f>
        <v>#REF!</v>
      </c>
      <c r="S11" s="28" t="e">
        <f>SUMPRODUCT((#REF!=$A11)*#REF!*(#REF!="法律法治"))</f>
        <v>#REF!</v>
      </c>
      <c r="T11" s="28"/>
    </row>
    <row r="12" spans="1:20" s="11" customFormat="1" ht="24.75" customHeight="1">
      <c r="A12" s="28" t="s">
        <v>65</v>
      </c>
      <c r="B12" s="28" t="e">
        <f>SUMPRODUCT((#REF!=A12)*#REF!)</f>
        <v>#REF!</v>
      </c>
      <c r="C12" s="28" t="e">
        <f t="shared" si="0"/>
        <v>#REF!</v>
      </c>
      <c r="D12" s="28" t="e">
        <f>SUMPRODUCT((#REF!=$A12)*#REF!*(#REF!="是"))</f>
        <v>#REF!</v>
      </c>
      <c r="E12" s="28" t="e">
        <f>SUMPRODUCT((#REF!=$A12)*#REF!*(#REF!="是"))</f>
        <v>#REF!</v>
      </c>
      <c r="F12" s="28" t="e">
        <f>SUMPRODUCT((#REF!=$A12)*#REF!*(#REF!="是"))</f>
        <v>#REF!</v>
      </c>
      <c r="G12" s="28" t="e">
        <f>SUMPRODUCT((#REF!=$A12)*#REF!*(#REF!="是"))</f>
        <v>#REF!</v>
      </c>
      <c r="H12" s="28" t="e">
        <f>SUMPRODUCT((#REF!=$A12)*#REF!*(#REF!="是"))</f>
        <v>#REF!</v>
      </c>
      <c r="I12" s="28" t="e">
        <f>SUMPRODUCT((#REF!=$A12)*#REF!*(#REF!="是"))</f>
        <v>#REF!</v>
      </c>
      <c r="J12" s="28" t="e">
        <f t="shared" si="1"/>
        <v>#REF!</v>
      </c>
      <c r="K12" s="28" t="e">
        <f>SUMPRODUCT((#REF!=$A12)*#REF!*(#REF!="教育教学"))</f>
        <v>#REF!</v>
      </c>
      <c r="L12" s="28" t="e">
        <f>SUMPRODUCT((#REF!=$A12)*#REF!*(#REF!="医疗卫生"))</f>
        <v>#REF!</v>
      </c>
      <c r="M12" s="28" t="e">
        <f>SUMPRODUCT((#REF!=$A12)*#REF!*(#REF!="新型工业化"))</f>
        <v>#REF!</v>
      </c>
      <c r="N12" s="28" t="e">
        <f>SUMPRODUCT((#REF!=$A12)*#REF!*(#REF!="新型城镇化"))</f>
        <v>#REF!</v>
      </c>
      <c r="O12" s="28" t="e">
        <f>SUMPRODUCT((#REF!=$A12)*#REF!*(#REF!="农业现代化"))</f>
        <v>#REF!</v>
      </c>
      <c r="P12" s="28" t="e">
        <f>SUMPRODUCT((#REF!=$A12)*#REF!*(#REF!="旅游产业化"))</f>
        <v>#REF!</v>
      </c>
      <c r="Q12" s="28" t="e">
        <f>SUMPRODUCT((#REF!=$A12)*#REF!*(#REF!="经济经融"))</f>
        <v>#REF!</v>
      </c>
      <c r="R12" s="28" t="e">
        <f>SUMPRODUCT((#REF!=$A12)*#REF!*(#REF!="生态环境"))</f>
        <v>#REF!</v>
      </c>
      <c r="S12" s="28" t="e">
        <f>SUMPRODUCT((#REF!=$A12)*#REF!*(#REF!="法律法治"))</f>
        <v>#REF!</v>
      </c>
      <c r="T12" s="33"/>
    </row>
    <row r="13" spans="1:20" s="11" customFormat="1" ht="24.75" customHeight="1">
      <c r="A13" s="28" t="s">
        <v>66</v>
      </c>
      <c r="B13" s="28" t="e">
        <f>SUMPRODUCT((#REF!=A13)*#REF!)</f>
        <v>#REF!</v>
      </c>
      <c r="C13" s="28" t="e">
        <f t="shared" si="0"/>
        <v>#REF!</v>
      </c>
      <c r="D13" s="28" t="e">
        <f>SUMPRODUCT((#REF!=$A13)*#REF!*(#REF!="是"))</f>
        <v>#REF!</v>
      </c>
      <c r="E13" s="28" t="e">
        <f>SUMPRODUCT((#REF!=$A13)*#REF!*(#REF!="是"))</f>
        <v>#REF!</v>
      </c>
      <c r="F13" s="28" t="e">
        <f>SUMPRODUCT((#REF!=$A13)*#REF!*(#REF!="是"))</f>
        <v>#REF!</v>
      </c>
      <c r="G13" s="28" t="e">
        <f>SUMPRODUCT((#REF!=$A13)*#REF!*(#REF!="是"))</f>
        <v>#REF!</v>
      </c>
      <c r="H13" s="28" t="e">
        <f>SUMPRODUCT((#REF!=$A13)*#REF!*(#REF!="是"))</f>
        <v>#REF!</v>
      </c>
      <c r="I13" s="28" t="e">
        <f>SUMPRODUCT((#REF!=$A13)*#REF!*(#REF!="是"))</f>
        <v>#REF!</v>
      </c>
      <c r="J13" s="28" t="e">
        <f t="shared" si="1"/>
        <v>#REF!</v>
      </c>
      <c r="K13" s="28" t="e">
        <f>SUMPRODUCT((#REF!=$A13)*#REF!*(#REF!="教育教学"))</f>
        <v>#REF!</v>
      </c>
      <c r="L13" s="28" t="e">
        <f>SUMPRODUCT((#REF!=$A13)*#REF!*(#REF!="医疗卫生"))</f>
        <v>#REF!</v>
      </c>
      <c r="M13" s="28" t="e">
        <f>SUMPRODUCT((#REF!=$A13)*#REF!*(#REF!="新型工业化"))</f>
        <v>#REF!</v>
      </c>
      <c r="N13" s="28" t="e">
        <f>SUMPRODUCT((#REF!=$A13)*#REF!*(#REF!="新型城镇化"))</f>
        <v>#REF!</v>
      </c>
      <c r="O13" s="28" t="e">
        <f>SUMPRODUCT((#REF!=$A13)*#REF!*(#REF!="农业现代化"))</f>
        <v>#REF!</v>
      </c>
      <c r="P13" s="28" t="e">
        <f>SUMPRODUCT((#REF!=$A13)*#REF!*(#REF!="旅游产业化"))</f>
        <v>#REF!</v>
      </c>
      <c r="Q13" s="28" t="e">
        <f>SUMPRODUCT((#REF!=$A13)*#REF!*(#REF!="经济经融"))</f>
        <v>#REF!</v>
      </c>
      <c r="R13" s="28" t="e">
        <f>SUMPRODUCT((#REF!=$A13)*#REF!*(#REF!="生态环境"))</f>
        <v>#REF!</v>
      </c>
      <c r="S13" s="28" t="e">
        <f>SUMPRODUCT((#REF!=$A13)*#REF!*(#REF!="法律法治"))</f>
        <v>#REF!</v>
      </c>
      <c r="T13" s="33"/>
    </row>
    <row r="14" spans="1:20" s="11" customFormat="1" ht="24.75" customHeight="1">
      <c r="A14" s="28" t="s">
        <v>67</v>
      </c>
      <c r="B14" s="28" t="e">
        <f>SUMPRODUCT((#REF!=A14)*#REF!)</f>
        <v>#REF!</v>
      </c>
      <c r="C14" s="28" t="e">
        <f t="shared" si="0"/>
        <v>#REF!</v>
      </c>
      <c r="D14" s="28" t="e">
        <f>SUMPRODUCT((#REF!=$A14)*#REF!*(#REF!="是"))</f>
        <v>#REF!</v>
      </c>
      <c r="E14" s="28" t="e">
        <f>SUMPRODUCT((#REF!=$A14)*#REF!*(#REF!="是"))</f>
        <v>#REF!</v>
      </c>
      <c r="F14" s="28" t="e">
        <f>SUMPRODUCT((#REF!=$A14)*#REF!*(#REF!="是"))</f>
        <v>#REF!</v>
      </c>
      <c r="G14" s="28" t="e">
        <f>SUMPRODUCT((#REF!=$A14)*#REF!*(#REF!="是"))</f>
        <v>#REF!</v>
      </c>
      <c r="H14" s="28" t="e">
        <f>SUMPRODUCT((#REF!=$A14)*#REF!*(#REF!="是"))</f>
        <v>#REF!</v>
      </c>
      <c r="I14" s="28" t="e">
        <f>SUMPRODUCT((#REF!=$A14)*#REF!*(#REF!="是"))</f>
        <v>#REF!</v>
      </c>
      <c r="J14" s="28" t="e">
        <f t="shared" si="1"/>
        <v>#REF!</v>
      </c>
      <c r="K14" s="28" t="e">
        <f>SUMPRODUCT((#REF!=$A14)*#REF!*(#REF!="教育教学"))</f>
        <v>#REF!</v>
      </c>
      <c r="L14" s="28" t="e">
        <f>SUMPRODUCT((#REF!=$A14)*#REF!*(#REF!="医疗卫生"))</f>
        <v>#REF!</v>
      </c>
      <c r="M14" s="28" t="e">
        <f>SUMPRODUCT((#REF!=$A14)*#REF!*(#REF!="新型工业化"))</f>
        <v>#REF!</v>
      </c>
      <c r="N14" s="28" t="e">
        <f>SUMPRODUCT((#REF!=$A14)*#REF!*(#REF!="新型城镇化"))</f>
        <v>#REF!</v>
      </c>
      <c r="O14" s="28" t="e">
        <f>SUMPRODUCT((#REF!=$A14)*#REF!*(#REF!="农业现代化"))</f>
        <v>#REF!</v>
      </c>
      <c r="P14" s="28" t="e">
        <f>SUMPRODUCT((#REF!=$A14)*#REF!*(#REF!="旅游产业化"))</f>
        <v>#REF!</v>
      </c>
      <c r="Q14" s="28" t="e">
        <f>SUMPRODUCT((#REF!=$A14)*#REF!*(#REF!="经济经融"))</f>
        <v>#REF!</v>
      </c>
      <c r="R14" s="28" t="e">
        <f>SUMPRODUCT((#REF!=$A14)*#REF!*(#REF!="生态环境"))</f>
        <v>#REF!</v>
      </c>
      <c r="S14" s="28" t="e">
        <f>SUMPRODUCT((#REF!=$A14)*#REF!*(#REF!="法律法治"))</f>
        <v>#REF!</v>
      </c>
      <c r="T14" s="33"/>
    </row>
    <row r="15" spans="1:20" s="11" customFormat="1" ht="24.75" customHeight="1">
      <c r="A15" s="28" t="s">
        <v>68</v>
      </c>
      <c r="B15" s="28" t="e">
        <f>SUMPRODUCT((#REF!=A15)*#REF!)</f>
        <v>#REF!</v>
      </c>
      <c r="C15" s="28" t="e">
        <f t="shared" si="0"/>
        <v>#REF!</v>
      </c>
      <c r="D15" s="28" t="e">
        <f>SUMPRODUCT((#REF!=$A15)*#REF!*(#REF!="是"))</f>
        <v>#REF!</v>
      </c>
      <c r="E15" s="28" t="e">
        <f>SUMPRODUCT((#REF!=$A15)*#REF!*(#REF!="是"))</f>
        <v>#REF!</v>
      </c>
      <c r="F15" s="28" t="e">
        <f>SUMPRODUCT((#REF!=$A15)*#REF!*(#REF!="是"))</f>
        <v>#REF!</v>
      </c>
      <c r="G15" s="28" t="e">
        <f>SUMPRODUCT((#REF!=$A15)*#REF!*(#REF!="是"))</f>
        <v>#REF!</v>
      </c>
      <c r="H15" s="28" t="e">
        <f>SUMPRODUCT((#REF!=$A15)*#REF!*(#REF!="是"))</f>
        <v>#REF!</v>
      </c>
      <c r="I15" s="28" t="e">
        <f>SUMPRODUCT((#REF!=$A15)*#REF!*(#REF!="是"))</f>
        <v>#REF!</v>
      </c>
      <c r="J15" s="28" t="e">
        <f t="shared" si="1"/>
        <v>#REF!</v>
      </c>
      <c r="K15" s="28" t="e">
        <f>SUMPRODUCT((#REF!=$A15)*#REF!*(#REF!="教育教学"))</f>
        <v>#REF!</v>
      </c>
      <c r="L15" s="28" t="e">
        <f>SUMPRODUCT((#REF!=$A15)*#REF!*(#REF!="医疗卫生"))</f>
        <v>#REF!</v>
      </c>
      <c r="M15" s="28" t="e">
        <f>SUMPRODUCT((#REF!=$A15)*#REF!*(#REF!="新型工业化"))</f>
        <v>#REF!</v>
      </c>
      <c r="N15" s="28" t="e">
        <f>SUMPRODUCT((#REF!=$A15)*#REF!*(#REF!="新型城镇化"))</f>
        <v>#REF!</v>
      </c>
      <c r="O15" s="28" t="e">
        <f>SUMPRODUCT((#REF!=$A15)*#REF!*(#REF!="农业现代化"))</f>
        <v>#REF!</v>
      </c>
      <c r="P15" s="28" t="e">
        <f>SUMPRODUCT((#REF!=$A15)*#REF!*(#REF!="旅游产业化"))</f>
        <v>#REF!</v>
      </c>
      <c r="Q15" s="28" t="e">
        <f>SUMPRODUCT((#REF!=$A15)*#REF!*(#REF!="经济经融"))</f>
        <v>#REF!</v>
      </c>
      <c r="R15" s="28" t="e">
        <f>SUMPRODUCT((#REF!=$A15)*#REF!*(#REF!="生态环境"))</f>
        <v>#REF!</v>
      </c>
      <c r="S15" s="28" t="e">
        <f>SUMPRODUCT((#REF!=$A15)*#REF!*(#REF!="法律法治"))</f>
        <v>#REF!</v>
      </c>
      <c r="T15" s="33"/>
    </row>
    <row r="16" spans="1:20" s="11" customFormat="1" ht="24.75" customHeight="1">
      <c r="A16" s="28" t="s">
        <v>69</v>
      </c>
      <c r="B16" s="28" t="e">
        <f>SUMPRODUCT((#REF!=A16)*#REF!)</f>
        <v>#REF!</v>
      </c>
      <c r="C16" s="28" t="e">
        <f t="shared" si="0"/>
        <v>#REF!</v>
      </c>
      <c r="D16" s="28" t="e">
        <f>SUMPRODUCT((#REF!=$A16)*#REF!*(#REF!="是"))</f>
        <v>#REF!</v>
      </c>
      <c r="E16" s="28" t="e">
        <f>SUMPRODUCT((#REF!=$A16)*#REF!*(#REF!="是"))</f>
        <v>#REF!</v>
      </c>
      <c r="F16" s="28" t="e">
        <f>SUMPRODUCT((#REF!=$A16)*#REF!*(#REF!="是"))</f>
        <v>#REF!</v>
      </c>
      <c r="G16" s="28" t="e">
        <f>SUMPRODUCT((#REF!=$A16)*#REF!*(#REF!="是"))</f>
        <v>#REF!</v>
      </c>
      <c r="H16" s="28" t="e">
        <f>SUMPRODUCT((#REF!=$A16)*#REF!*(#REF!="是"))</f>
        <v>#REF!</v>
      </c>
      <c r="I16" s="28" t="e">
        <f>SUMPRODUCT((#REF!=$A16)*#REF!*(#REF!="是"))</f>
        <v>#REF!</v>
      </c>
      <c r="J16" s="28" t="e">
        <f t="shared" si="1"/>
        <v>#REF!</v>
      </c>
      <c r="K16" s="28" t="e">
        <f>SUMPRODUCT((#REF!=$A16)*#REF!*(#REF!="教育教学"))</f>
        <v>#REF!</v>
      </c>
      <c r="L16" s="28" t="e">
        <f>SUMPRODUCT((#REF!=$A16)*#REF!*(#REF!="医疗卫生"))</f>
        <v>#REF!</v>
      </c>
      <c r="M16" s="28" t="e">
        <f>SUMPRODUCT((#REF!=$A16)*#REF!*(#REF!="新型工业化"))</f>
        <v>#REF!</v>
      </c>
      <c r="N16" s="28" t="e">
        <f>SUMPRODUCT((#REF!=$A16)*#REF!*(#REF!="新型城镇化"))</f>
        <v>#REF!</v>
      </c>
      <c r="O16" s="28" t="e">
        <f>SUMPRODUCT((#REF!=$A16)*#REF!*(#REF!="农业现代化"))</f>
        <v>#REF!</v>
      </c>
      <c r="P16" s="28" t="e">
        <f>SUMPRODUCT((#REF!=$A16)*#REF!*(#REF!="旅游产业化"))</f>
        <v>#REF!</v>
      </c>
      <c r="Q16" s="28" t="e">
        <f>SUMPRODUCT((#REF!=$A16)*#REF!*(#REF!="经济经融"))</f>
        <v>#REF!</v>
      </c>
      <c r="R16" s="28" t="e">
        <f>SUMPRODUCT((#REF!=$A16)*#REF!*(#REF!="生态环境"))</f>
        <v>#REF!</v>
      </c>
      <c r="S16" s="28" t="e">
        <f>SUMPRODUCT((#REF!=$A16)*#REF!*(#REF!="法律法治"))</f>
        <v>#REF!</v>
      </c>
      <c r="T16" s="28"/>
    </row>
    <row r="17" spans="1:20" s="11" customFormat="1" ht="24.75" customHeight="1">
      <c r="A17" s="28" t="s">
        <v>70</v>
      </c>
      <c r="B17" s="28" t="e">
        <f>SUMPRODUCT((#REF!=A17)*#REF!)</f>
        <v>#REF!</v>
      </c>
      <c r="C17" s="28" t="e">
        <f t="shared" si="0"/>
        <v>#REF!</v>
      </c>
      <c r="D17" s="28" t="e">
        <f>SUMPRODUCT((#REF!=$A17)*#REF!*(#REF!="是"))</f>
        <v>#REF!</v>
      </c>
      <c r="E17" s="28" t="e">
        <f>SUMPRODUCT((#REF!=$A17)*#REF!*(#REF!="是"))</f>
        <v>#REF!</v>
      </c>
      <c r="F17" s="28" t="e">
        <f>SUMPRODUCT((#REF!=$A17)*#REF!*(#REF!="是"))</f>
        <v>#REF!</v>
      </c>
      <c r="G17" s="28" t="e">
        <f>SUMPRODUCT((#REF!=$A17)*#REF!*(#REF!="是"))</f>
        <v>#REF!</v>
      </c>
      <c r="H17" s="28" t="e">
        <f>SUMPRODUCT((#REF!=$A17)*#REF!*(#REF!="是"))</f>
        <v>#REF!</v>
      </c>
      <c r="I17" s="28" t="e">
        <f>SUMPRODUCT((#REF!=$A17)*#REF!*(#REF!="是"))</f>
        <v>#REF!</v>
      </c>
      <c r="J17" s="28" t="e">
        <f t="shared" si="1"/>
        <v>#REF!</v>
      </c>
      <c r="K17" s="28" t="e">
        <f>SUMPRODUCT((#REF!=$A17)*#REF!*(#REF!="教育教学"))</f>
        <v>#REF!</v>
      </c>
      <c r="L17" s="28" t="e">
        <f>SUMPRODUCT((#REF!=$A17)*#REF!*(#REF!="医疗卫生"))</f>
        <v>#REF!</v>
      </c>
      <c r="M17" s="28" t="e">
        <f>SUMPRODUCT((#REF!=$A17)*#REF!*(#REF!="新型工业化"))</f>
        <v>#REF!</v>
      </c>
      <c r="N17" s="28" t="e">
        <f>SUMPRODUCT((#REF!=$A17)*#REF!*(#REF!="新型城镇化"))</f>
        <v>#REF!</v>
      </c>
      <c r="O17" s="28" t="e">
        <f>SUMPRODUCT((#REF!=$A17)*#REF!*(#REF!="农业现代化"))</f>
        <v>#REF!</v>
      </c>
      <c r="P17" s="28" t="e">
        <f>SUMPRODUCT((#REF!=$A17)*#REF!*(#REF!="旅游产业化"))</f>
        <v>#REF!</v>
      </c>
      <c r="Q17" s="28" t="e">
        <f>SUMPRODUCT((#REF!=$A17)*#REF!*(#REF!="经济经融"))</f>
        <v>#REF!</v>
      </c>
      <c r="R17" s="28" t="e">
        <f>SUMPRODUCT((#REF!=$A17)*#REF!*(#REF!="生态环境"))</f>
        <v>#REF!</v>
      </c>
      <c r="S17" s="28" t="e">
        <f>SUMPRODUCT((#REF!=$A17)*#REF!*(#REF!="法律法治"))</f>
        <v>#REF!</v>
      </c>
      <c r="T17" s="28"/>
    </row>
    <row r="18" spans="1:20" s="11" customFormat="1" ht="24.75" customHeight="1">
      <c r="A18" s="28" t="s">
        <v>71</v>
      </c>
      <c r="B18" s="28" t="e">
        <f>SUMPRODUCT((#REF!=A18)*#REF!)</f>
        <v>#REF!</v>
      </c>
      <c r="C18" s="28" t="e">
        <f t="shared" si="0"/>
        <v>#REF!</v>
      </c>
      <c r="D18" s="28" t="e">
        <f>SUMPRODUCT((#REF!=$A18)*#REF!*(#REF!="是"))</f>
        <v>#REF!</v>
      </c>
      <c r="E18" s="28" t="e">
        <f>SUMPRODUCT((#REF!=$A18)*#REF!*(#REF!="是"))</f>
        <v>#REF!</v>
      </c>
      <c r="F18" s="28" t="e">
        <f>SUMPRODUCT((#REF!=$A18)*#REF!*(#REF!="是"))</f>
        <v>#REF!</v>
      </c>
      <c r="G18" s="28" t="e">
        <f>SUMPRODUCT((#REF!=$A18)*#REF!*(#REF!="是"))</f>
        <v>#REF!</v>
      </c>
      <c r="H18" s="28" t="e">
        <f>SUMPRODUCT((#REF!=$A18)*#REF!*(#REF!="是"))</f>
        <v>#REF!</v>
      </c>
      <c r="I18" s="28" t="e">
        <f>SUMPRODUCT((#REF!=$A18)*#REF!*(#REF!="是"))</f>
        <v>#REF!</v>
      </c>
      <c r="J18" s="28" t="e">
        <f t="shared" si="1"/>
        <v>#REF!</v>
      </c>
      <c r="K18" s="28" t="e">
        <f>SUMPRODUCT((#REF!=$A18)*#REF!*(#REF!="教育教学"))</f>
        <v>#REF!</v>
      </c>
      <c r="L18" s="28" t="e">
        <f>SUMPRODUCT((#REF!=$A18)*#REF!*(#REF!="医疗卫生"))</f>
        <v>#REF!</v>
      </c>
      <c r="M18" s="28" t="e">
        <f>SUMPRODUCT((#REF!=$A18)*#REF!*(#REF!="新型工业化"))</f>
        <v>#REF!</v>
      </c>
      <c r="N18" s="28" t="e">
        <f>SUMPRODUCT((#REF!=$A18)*#REF!*(#REF!="新型城镇化"))</f>
        <v>#REF!</v>
      </c>
      <c r="O18" s="28" t="e">
        <f>SUMPRODUCT((#REF!=$A18)*#REF!*(#REF!="农业现代化"))</f>
        <v>#REF!</v>
      </c>
      <c r="P18" s="28" t="e">
        <f>SUMPRODUCT((#REF!=$A18)*#REF!*(#REF!="旅游产业化"))</f>
        <v>#REF!</v>
      </c>
      <c r="Q18" s="28" t="e">
        <f>SUMPRODUCT((#REF!=$A18)*#REF!*(#REF!="经济经融"))</f>
        <v>#REF!</v>
      </c>
      <c r="R18" s="28" t="e">
        <f>SUMPRODUCT((#REF!=$A18)*#REF!*(#REF!="生态环境"))</f>
        <v>#REF!</v>
      </c>
      <c r="S18" s="28" t="e">
        <f>SUMPRODUCT((#REF!=$A18)*#REF!*(#REF!="法律法治"))</f>
        <v>#REF!</v>
      </c>
      <c r="T18" s="28"/>
    </row>
    <row r="19" spans="1:20" s="11" customFormat="1" ht="24.75" customHeight="1">
      <c r="A19" s="28" t="s">
        <v>72</v>
      </c>
      <c r="B19" s="28" t="e">
        <f>SUM(B6:B18)</f>
        <v>#REF!</v>
      </c>
      <c r="C19" s="28" t="e">
        <f aca="true" t="shared" si="2" ref="C19:S19">SUM(C6:C18)</f>
        <v>#REF!</v>
      </c>
      <c r="D19" s="28" t="e">
        <f t="shared" si="2"/>
        <v>#REF!</v>
      </c>
      <c r="E19" s="28" t="e">
        <f t="shared" si="2"/>
        <v>#REF!</v>
      </c>
      <c r="F19" s="28" t="e">
        <f t="shared" si="2"/>
        <v>#REF!</v>
      </c>
      <c r="G19" s="28" t="e">
        <f t="shared" si="2"/>
        <v>#REF!</v>
      </c>
      <c r="H19" s="28" t="e">
        <f t="shared" si="2"/>
        <v>#REF!</v>
      </c>
      <c r="I19" s="28" t="e">
        <f t="shared" si="2"/>
        <v>#REF!</v>
      </c>
      <c r="J19" s="28" t="e">
        <f t="shared" si="2"/>
        <v>#REF!</v>
      </c>
      <c r="K19" s="28" t="e">
        <f t="shared" si="2"/>
        <v>#REF!</v>
      </c>
      <c r="L19" s="28" t="e">
        <f t="shared" si="2"/>
        <v>#REF!</v>
      </c>
      <c r="M19" s="28" t="e">
        <f t="shared" si="2"/>
        <v>#REF!</v>
      </c>
      <c r="N19" s="28" t="e">
        <f t="shared" si="2"/>
        <v>#REF!</v>
      </c>
      <c r="O19" s="28" t="e">
        <f t="shared" si="2"/>
        <v>#REF!</v>
      </c>
      <c r="P19" s="28" t="e">
        <f t="shared" si="2"/>
        <v>#REF!</v>
      </c>
      <c r="Q19" s="28" t="e">
        <f t="shared" si="2"/>
        <v>#REF!</v>
      </c>
      <c r="R19" s="28" t="e">
        <f t="shared" si="2"/>
        <v>#REF!</v>
      </c>
      <c r="S19" s="28" t="e">
        <f t="shared" si="2"/>
        <v>#REF!</v>
      </c>
      <c r="T19" s="28" t="s">
        <v>73</v>
      </c>
    </row>
    <row r="20" ht="24.75" customHeight="1"/>
    <row r="21" ht="24.75" customHeight="1"/>
  </sheetData>
  <sheetProtection/>
  <mergeCells count="23">
    <mergeCell ref="A1:T1"/>
    <mergeCell ref="D3:E3"/>
    <mergeCell ref="K3:P3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3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3:T5"/>
  </mergeCells>
  <printOptions horizontalCentered="1"/>
  <pageMargins left="0.39305555555555605" right="0.39305555555555605" top="0.39305555555555605" bottom="0.3930555555555560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1">
      <selection activeCell="B34" sqref="B34"/>
    </sheetView>
  </sheetViews>
  <sheetFormatPr defaultColWidth="9.00390625" defaultRowHeight="13.5"/>
  <cols>
    <col min="1" max="1" width="31.875" style="3" customWidth="1"/>
    <col min="2" max="2" width="20.375" style="3" customWidth="1"/>
    <col min="3" max="3" width="22.25390625" style="3" customWidth="1"/>
    <col min="4" max="4" width="17.00390625" style="3" customWidth="1"/>
    <col min="5" max="5" width="17.75390625" style="3" customWidth="1"/>
    <col min="6" max="6" width="14.25390625" style="3" customWidth="1"/>
    <col min="7" max="7" width="15.00390625" style="3" customWidth="1"/>
    <col min="8" max="8" width="13.25390625" style="3" customWidth="1"/>
    <col min="9" max="9" width="12.25390625" style="3" customWidth="1"/>
    <col min="10" max="10" width="10.375" style="3" customWidth="1"/>
    <col min="11" max="11" width="12.00390625" style="0" customWidth="1"/>
  </cols>
  <sheetData>
    <row r="1" spans="1:8" ht="13.5">
      <c r="A1" s="3" t="s">
        <v>10</v>
      </c>
      <c r="C1" s="4"/>
      <c r="D1" s="4"/>
      <c r="E1" s="4"/>
      <c r="F1" s="4"/>
      <c r="G1" s="4"/>
      <c r="H1" s="4"/>
    </row>
    <row r="2" spans="1:8" ht="13.5">
      <c r="A2" s="3" t="s">
        <v>74</v>
      </c>
      <c r="C2" s="4"/>
      <c r="D2" s="4"/>
      <c r="E2" s="4"/>
      <c r="F2" s="4"/>
      <c r="H2" s="4"/>
    </row>
    <row r="3" spans="1:8" ht="13.5">
      <c r="A3" s="3" t="s">
        <v>75</v>
      </c>
      <c r="C3" s="4"/>
      <c r="H3" s="4"/>
    </row>
    <row r="4" spans="1:8" ht="13.5">
      <c r="A4" s="3" t="s">
        <v>76</v>
      </c>
      <c r="C4" s="4"/>
      <c r="H4" s="4"/>
    </row>
    <row r="5" spans="1:8" ht="13.5">
      <c r="A5" s="3" t="s">
        <v>77</v>
      </c>
      <c r="C5" s="4"/>
      <c r="H5" s="4"/>
    </row>
    <row r="6" spans="1:8" ht="13.5">
      <c r="A6" s="3" t="s">
        <v>78</v>
      </c>
      <c r="C6" s="4"/>
      <c r="H6" s="4"/>
    </row>
    <row r="7" spans="1:8" ht="13.5">
      <c r="A7" s="3" t="s">
        <v>79</v>
      </c>
      <c r="H7" s="4"/>
    </row>
    <row r="8" ht="13.5">
      <c r="A8" s="3" t="s">
        <v>80</v>
      </c>
    </row>
    <row r="9" ht="13.5">
      <c r="A9" s="3" t="s">
        <v>81</v>
      </c>
    </row>
    <row r="10" ht="13.5">
      <c r="A10" s="3" t="s">
        <v>82</v>
      </c>
    </row>
    <row r="11" spans="1:11" ht="13.5" customHeight="1">
      <c r="A11" s="4" t="s">
        <v>83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3.5" customHeight="1">
      <c r="A12" s="4" t="s">
        <v>84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3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s="1" customFormat="1" ht="48" customHeight="1">
      <c r="A15" s="5" t="s">
        <v>74</v>
      </c>
      <c r="B15" s="5" t="s">
        <v>75</v>
      </c>
      <c r="C15" s="5" t="s">
        <v>76</v>
      </c>
      <c r="D15" s="1" t="s">
        <v>77</v>
      </c>
      <c r="E15" s="1" t="s">
        <v>78</v>
      </c>
      <c r="F15" s="1" t="s">
        <v>79</v>
      </c>
      <c r="G15" s="1" t="s">
        <v>80</v>
      </c>
      <c r="H15" s="1" t="s">
        <v>81</v>
      </c>
      <c r="I15" s="1" t="s">
        <v>82</v>
      </c>
      <c r="J15" s="5" t="s">
        <v>83</v>
      </c>
      <c r="K15" s="5" t="s">
        <v>84</v>
      </c>
    </row>
    <row r="16" spans="1:11" s="2" customFormat="1" ht="13.5">
      <c r="A16" s="2">
        <v>11</v>
      </c>
      <c r="B16" s="6">
        <v>21</v>
      </c>
      <c r="C16" s="2">
        <v>31</v>
      </c>
      <c r="D16" s="2">
        <v>41</v>
      </c>
      <c r="E16" s="2">
        <v>42</v>
      </c>
      <c r="F16" s="2">
        <v>51</v>
      </c>
      <c r="G16" s="2">
        <v>52</v>
      </c>
      <c r="H16" s="2">
        <v>53</v>
      </c>
      <c r="I16" s="2">
        <v>54</v>
      </c>
      <c r="J16" s="2">
        <v>55</v>
      </c>
      <c r="K16" s="2">
        <v>56</v>
      </c>
    </row>
    <row r="17" ht="13.5">
      <c r="B17" s="4"/>
    </row>
    <row r="18" ht="13.5">
      <c r="B18" s="4"/>
    </row>
    <row r="19" spans="1:2" ht="13.5">
      <c r="A19" s="2" t="s">
        <v>85</v>
      </c>
      <c r="B19" s="6"/>
    </row>
    <row r="20" spans="1:3" ht="13.5">
      <c r="A20" s="2" t="s">
        <v>18</v>
      </c>
      <c r="B20" s="6"/>
      <c r="C20" s="4"/>
    </row>
    <row r="21" spans="1:2" ht="13.5">
      <c r="A21" s="2" t="s">
        <v>86</v>
      </c>
      <c r="B21" s="6"/>
    </row>
    <row r="22" spans="1:2" ht="13.5">
      <c r="A22" s="2" t="s">
        <v>87</v>
      </c>
      <c r="B22" s="6"/>
    </row>
    <row r="23" spans="1:8" ht="13.5">
      <c r="A23" s="2" t="s">
        <v>88</v>
      </c>
      <c r="B23" s="6"/>
      <c r="C23" s="4"/>
      <c r="D23" s="4"/>
      <c r="E23" s="4"/>
      <c r="F23" s="4"/>
      <c r="H23" s="4"/>
    </row>
    <row r="24" spans="1:8" ht="13.5">
      <c r="A24" s="2" t="s">
        <v>89</v>
      </c>
      <c r="B24" s="6"/>
      <c r="C24" s="4"/>
      <c r="D24" s="4"/>
      <c r="E24" s="4"/>
      <c r="F24" s="4"/>
      <c r="G24" s="4"/>
      <c r="H24" s="4"/>
    </row>
    <row r="25" spans="1:5" ht="13.5">
      <c r="A25" s="2" t="s">
        <v>90</v>
      </c>
      <c r="B25" s="6"/>
      <c r="C25" s="4"/>
      <c r="D25" s="4"/>
      <c r="E25" s="4"/>
    </row>
    <row r="26" spans="1:4" ht="13.5">
      <c r="A26" s="2" t="s">
        <v>91</v>
      </c>
      <c r="B26" s="2"/>
      <c r="C26" s="4"/>
      <c r="D26" s="4"/>
    </row>
    <row r="27" spans="1:3" ht="13.5">
      <c r="A27" s="2"/>
      <c r="C27" s="4"/>
    </row>
    <row r="28" spans="1:3" ht="13.5">
      <c r="A28" s="2" t="s">
        <v>18</v>
      </c>
      <c r="B28" s="4" t="s">
        <v>86</v>
      </c>
      <c r="C28" s="4" t="s">
        <v>87</v>
      </c>
    </row>
    <row r="29" spans="1:3" ht="13.5">
      <c r="A29" s="6" t="s">
        <v>92</v>
      </c>
      <c r="B29" s="4" t="s">
        <v>93</v>
      </c>
      <c r="C29" s="4"/>
    </row>
    <row r="30" spans="1:2" ht="13.5">
      <c r="A30" s="6" t="s">
        <v>94</v>
      </c>
      <c r="B30" s="4"/>
    </row>
    <row r="31" ht="13.5">
      <c r="A31" s="6"/>
    </row>
    <row r="32" ht="13.5">
      <c r="A32" s="6"/>
    </row>
    <row r="33" ht="13.5">
      <c r="A33" s="2"/>
    </row>
    <row r="34" ht="13.5">
      <c r="A34" s="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cp:lastPrinted>2021-02-01T07:04:00Z</cp:lastPrinted>
  <dcterms:created xsi:type="dcterms:W3CDTF">2018-02-28T02:23:00Z</dcterms:created>
  <dcterms:modified xsi:type="dcterms:W3CDTF">2024-04-15T07:17:59Z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D98270BAC61144C3A88A5B82EE206EC3_13</vt:lpwstr>
  </property>
  <property fmtid="{D5CDD505-2E9C-101B-9397-08002B2CF9AE}" pid="4" name="KSOProductBuildV">
    <vt:lpwstr>2052-12.1.0.16729</vt:lpwstr>
  </property>
  <property fmtid="{D5CDD505-2E9C-101B-9397-08002B2CF9AE}" pid="5" name="KSOReadingLayo">
    <vt:bool>true</vt:bool>
  </property>
</Properties>
</file>