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695_6508162a9eb49" sheetId="1" r:id="rId1"/>
  </sheets>
  <definedNames>
    <definedName name="_xlnm._FilterDatabase" localSheetId="0" hidden="1">'5695_6508162a9eb49'!$A$2:$G$27</definedName>
  </definedNames>
  <calcPr calcId="144525"/>
</workbook>
</file>

<file path=xl/sharedStrings.xml><?xml version="1.0" encoding="utf-8"?>
<sst xmlns="http://schemas.openxmlformats.org/spreadsheetml/2006/main" count="32" uniqueCount="13">
  <si>
    <t>濉溪县2023年公开招聘基层医疗卫生专业技术人员
（县管乡用）资格复审递补人员名单</t>
  </si>
  <si>
    <t>报考号</t>
  </si>
  <si>
    <t>岗位代码</t>
  </si>
  <si>
    <t>岗位名称</t>
  </si>
  <si>
    <t>姓名</t>
  </si>
  <si>
    <t>准考证号</t>
  </si>
  <si>
    <t>笔试成绩</t>
  </si>
  <si>
    <t>考场记录</t>
  </si>
  <si>
    <t>专业技术人员</t>
  </si>
  <si>
    <t>监督举报电话：0561—6063803（县纪委监委驻卫健委纪检监察组）</t>
  </si>
  <si>
    <t xml:space="preserve">上述咨询电话及监督举报电话正常办公时间使用。 </t>
  </si>
  <si>
    <t xml:space="preserve"> </t>
  </si>
  <si>
    <t>濉溪县公开招聘基层医疗卫生专业技术人员工作领导小组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</si>
</sst>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6"/>
      <name val="宋体"/>
      <charset val="134"/>
    </font>
    <font>
      <sz val="16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3" fillId="22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2" fillId="31" borderId="4" applyNumberFormat="false" applyAlignment="false" applyProtection="false">
      <alignment vertical="center"/>
    </xf>
    <xf numFmtId="0" fontId="15" fillId="22" borderId="6" applyNumberFormat="false" applyAlignment="false" applyProtection="false">
      <alignment vertical="center"/>
    </xf>
    <xf numFmtId="0" fontId="16" fillId="27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0" fillId="26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>
      <alignment vertical="center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 indent="2"/>
    </xf>
    <xf numFmtId="0" fontId="2" fillId="0" borderId="0" xfId="0" applyFont="true" applyAlignment="true">
      <alignment horizontal="left" vertical="center"/>
    </xf>
    <xf numFmtId="31" fontId="2" fillId="0" borderId="0" xfId="0" applyNumberFormat="true" applyFont="true" applyAlignment="true">
      <alignment horizontal="justify" vertical="center"/>
    </xf>
    <xf numFmtId="176" fontId="0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B1" workbookViewId="0">
      <selection activeCell="B1" sqref="B1:G1"/>
    </sheetView>
  </sheetViews>
  <sheetFormatPr defaultColWidth="9" defaultRowHeight="14.1" customHeight="true" outlineLevelCol="6"/>
  <cols>
    <col min="1" max="1" width="27.25" hidden="true" customWidth="true"/>
    <col min="3" max="3" width="14.5" customWidth="true"/>
    <col min="5" max="5" width="15.875" customWidth="true"/>
    <col min="6" max="6" width="9" style="2"/>
  </cols>
  <sheetData>
    <row r="1" ht="43" customHeight="true" spans="2:7">
      <c r="B1" s="3" t="s">
        <v>0</v>
      </c>
      <c r="C1" s="3"/>
      <c r="D1" s="3"/>
      <c r="E1" s="3"/>
      <c r="F1" s="3"/>
      <c r="G1" s="3"/>
    </row>
    <row r="2" ht="25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  <c r="G2" s="4" t="s">
        <v>7</v>
      </c>
    </row>
    <row r="3" s="1" customFormat="true" ht="23" customHeight="true" spans="1:7">
      <c r="A3" s="5" t="str">
        <f>"56952023090607244189978"</f>
        <v>56952023090607244189978</v>
      </c>
      <c r="B3" s="5" t="str">
        <f>"202301"</f>
        <v>202301</v>
      </c>
      <c r="C3" s="5" t="s">
        <v>8</v>
      </c>
      <c r="D3" s="5" t="str">
        <f>"蒋文辉"</f>
        <v>蒋文辉</v>
      </c>
      <c r="E3" s="5" t="str">
        <f>"2023091008"</f>
        <v>2023091008</v>
      </c>
      <c r="F3" s="10">
        <v>59</v>
      </c>
      <c r="G3" s="5"/>
    </row>
    <row r="4" s="1" customFormat="true" ht="23" customHeight="true" spans="1:7">
      <c r="A4" s="5" t="str">
        <f>"56952023090420211587561"</f>
        <v>56952023090420211587561</v>
      </c>
      <c r="B4" s="5" t="str">
        <f>"202301"</f>
        <v>202301</v>
      </c>
      <c r="C4" s="5" t="s">
        <v>8</v>
      </c>
      <c r="D4" s="5" t="str">
        <f>"唐辉"</f>
        <v>唐辉</v>
      </c>
      <c r="E4" s="5" t="str">
        <f>"2023090230"</f>
        <v>2023090230</v>
      </c>
      <c r="F4" s="10">
        <v>57.9</v>
      </c>
      <c r="G4" s="5"/>
    </row>
    <row r="5" s="1" customFormat="true" ht="23" customHeight="true" spans="1:7">
      <c r="A5" s="5" t="str">
        <f>"569520230908100247111393"</f>
        <v>569520230908100247111393</v>
      </c>
      <c r="B5" s="5" t="str">
        <f>"202301"</f>
        <v>202301</v>
      </c>
      <c r="C5" s="5" t="s">
        <v>8</v>
      </c>
      <c r="D5" s="5" t="str">
        <f>"周凯莉"</f>
        <v>周凯莉</v>
      </c>
      <c r="E5" s="5" t="str">
        <f>"2023090401"</f>
        <v>2023090401</v>
      </c>
      <c r="F5" s="10">
        <v>57.9</v>
      </c>
      <c r="G5" s="5"/>
    </row>
    <row r="6" s="1" customFormat="true" ht="23" customHeight="true" spans="1:7">
      <c r="A6" s="6"/>
      <c r="B6" s="5"/>
      <c r="C6" s="5"/>
      <c r="D6" s="5"/>
      <c r="E6" s="5"/>
      <c r="F6" s="10"/>
      <c r="G6" s="5"/>
    </row>
    <row r="7" s="1" customFormat="true" ht="23" customHeight="true" spans="1:7">
      <c r="A7" s="7" t="s">
        <v>9</v>
      </c>
      <c r="B7" s="5" t="str">
        <f t="shared" ref="B7:B17" si="0">"202302"</f>
        <v>202302</v>
      </c>
      <c r="C7" s="5" t="s">
        <v>8</v>
      </c>
      <c r="D7" s="5" t="str">
        <f>"张艺"</f>
        <v>张艺</v>
      </c>
      <c r="E7" s="5" t="str">
        <f>"2023090603"</f>
        <v>2023090603</v>
      </c>
      <c r="F7" s="10">
        <v>62</v>
      </c>
      <c r="G7" s="5"/>
    </row>
    <row r="8" s="1" customFormat="true" ht="23" customHeight="true" spans="1:7">
      <c r="A8" s="7" t="s">
        <v>10</v>
      </c>
      <c r="B8" s="5" t="str">
        <f t="shared" si="0"/>
        <v>202302</v>
      </c>
      <c r="C8" s="5" t="s">
        <v>8</v>
      </c>
      <c r="D8" s="5" t="str">
        <f>"李云婷"</f>
        <v>李云婷</v>
      </c>
      <c r="E8" s="5" t="str">
        <f>"2023090122"</f>
        <v>2023090122</v>
      </c>
      <c r="F8" s="10">
        <v>61.6</v>
      </c>
      <c r="G8" s="5"/>
    </row>
    <row r="9" s="1" customFormat="true" ht="23" customHeight="true" spans="1:7">
      <c r="A9" s="8" t="s">
        <v>11</v>
      </c>
      <c r="B9" s="5" t="str">
        <f t="shared" si="0"/>
        <v>202302</v>
      </c>
      <c r="C9" s="5" t="s">
        <v>8</v>
      </c>
      <c r="D9" s="5" t="str">
        <f>"张仔伟"</f>
        <v>张仔伟</v>
      </c>
      <c r="E9" s="5" t="str">
        <f>"2023091015"</f>
        <v>2023091015</v>
      </c>
      <c r="F9" s="10">
        <v>61.4</v>
      </c>
      <c r="G9" s="5"/>
    </row>
    <row r="10" s="1" customFormat="true" ht="23" customHeight="true" spans="1:7">
      <c r="A10" s="8" t="s">
        <v>12</v>
      </c>
      <c r="B10" s="5" t="str">
        <f t="shared" si="0"/>
        <v>202302</v>
      </c>
      <c r="C10" s="5" t="s">
        <v>8</v>
      </c>
      <c r="D10" s="5" t="str">
        <f>"华雨晴"</f>
        <v>华雨晴</v>
      </c>
      <c r="E10" s="5" t="str">
        <f>"2023090417"</f>
        <v>2023090417</v>
      </c>
      <c r="F10" s="10">
        <v>61.2</v>
      </c>
      <c r="G10" s="5"/>
    </row>
    <row r="11" s="1" customFormat="true" ht="23" customHeight="true" spans="1:7">
      <c r="A11" s="9">
        <v>45208</v>
      </c>
      <c r="B11" s="5" t="str">
        <f t="shared" si="0"/>
        <v>202302</v>
      </c>
      <c r="C11" s="5" t="s">
        <v>8</v>
      </c>
      <c r="D11" s="5" t="str">
        <f>"韩子豪"</f>
        <v>韩子豪</v>
      </c>
      <c r="E11" s="5" t="str">
        <f>"2023090118"</f>
        <v>2023090118</v>
      </c>
      <c r="F11" s="10">
        <v>60.9</v>
      </c>
      <c r="G11" s="5"/>
    </row>
    <row r="12" s="1" customFormat="true" ht="23" customHeight="true" spans="1:7">
      <c r="A12" s="5" t="str">
        <f>"56952023090410101084786"</f>
        <v>56952023090410101084786</v>
      </c>
      <c r="B12" s="5" t="str">
        <f t="shared" si="0"/>
        <v>202302</v>
      </c>
      <c r="C12" s="5" t="s">
        <v>8</v>
      </c>
      <c r="D12" s="5" t="str">
        <f>"凡贝贝"</f>
        <v>凡贝贝</v>
      </c>
      <c r="E12" s="5" t="str">
        <f>"2023090227"</f>
        <v>2023090227</v>
      </c>
      <c r="F12" s="10">
        <v>60</v>
      </c>
      <c r="G12" s="5"/>
    </row>
    <row r="13" s="1" customFormat="true" ht="23" customHeight="true" spans="1:7">
      <c r="A13" s="5" t="str">
        <f>"56952023090515562989145"</f>
        <v>56952023090515562989145</v>
      </c>
      <c r="B13" s="5" t="str">
        <f t="shared" si="0"/>
        <v>202302</v>
      </c>
      <c r="C13" s="5" t="s">
        <v>8</v>
      </c>
      <c r="D13" s="5" t="str">
        <f>"姚紫薇"</f>
        <v>姚紫薇</v>
      </c>
      <c r="E13" s="5" t="str">
        <f>"2023090130"</f>
        <v>2023090130</v>
      </c>
      <c r="F13" s="10">
        <v>59.5</v>
      </c>
      <c r="G13" s="5"/>
    </row>
    <row r="14" s="1" customFormat="true" ht="23" customHeight="true" spans="1:7">
      <c r="A14" s="5" t="str">
        <f>"56952023090418213587249"</f>
        <v>56952023090418213587249</v>
      </c>
      <c r="B14" s="5" t="str">
        <f t="shared" si="0"/>
        <v>202302</v>
      </c>
      <c r="C14" s="5" t="s">
        <v>8</v>
      </c>
      <c r="D14" s="5" t="str">
        <f>"李梦男"</f>
        <v>李梦男</v>
      </c>
      <c r="E14" s="5" t="str">
        <f>"2023090708"</f>
        <v>2023090708</v>
      </c>
      <c r="F14" s="10">
        <v>59.5</v>
      </c>
      <c r="G14" s="5"/>
    </row>
    <row r="15" s="1" customFormat="true" ht="23" customHeight="true" spans="1:7">
      <c r="A15" s="5" t="str">
        <f>"569520230907235100110790"</f>
        <v>569520230907235100110790</v>
      </c>
      <c r="B15" s="5" t="str">
        <f t="shared" si="0"/>
        <v>202302</v>
      </c>
      <c r="C15" s="5" t="s">
        <v>8</v>
      </c>
      <c r="D15" s="5" t="str">
        <f>"郭浩然"</f>
        <v>郭浩然</v>
      </c>
      <c r="E15" s="5" t="str">
        <f>"2023090728"</f>
        <v>2023090728</v>
      </c>
      <c r="F15" s="10">
        <v>59.3</v>
      </c>
      <c r="G15" s="5"/>
    </row>
    <row r="16" s="1" customFormat="true" ht="23" customHeight="true" spans="1:7">
      <c r="A16" s="5" t="str">
        <f>"56952023090519425289545"</f>
        <v>56952023090519425289545</v>
      </c>
      <c r="B16" s="5" t="str">
        <f t="shared" si="0"/>
        <v>202302</v>
      </c>
      <c r="C16" s="5" t="s">
        <v>8</v>
      </c>
      <c r="D16" s="5" t="str">
        <f>"蒋柯奕"</f>
        <v>蒋柯奕</v>
      </c>
      <c r="E16" s="5" t="str">
        <f>"2023090313"</f>
        <v>2023090313</v>
      </c>
      <c r="F16" s="10">
        <v>59</v>
      </c>
      <c r="G16" s="5"/>
    </row>
    <row r="17" s="1" customFormat="true" ht="23" customHeight="true" spans="1:7">
      <c r="A17" s="5" t="str">
        <f>"569520230908125157111987"</f>
        <v>569520230908125157111987</v>
      </c>
      <c r="B17" s="5" t="str">
        <f t="shared" si="0"/>
        <v>202302</v>
      </c>
      <c r="C17" s="5" t="s">
        <v>8</v>
      </c>
      <c r="D17" s="5" t="str">
        <f>"王智"</f>
        <v>王智</v>
      </c>
      <c r="E17" s="5" t="str">
        <f>"2023090609"</f>
        <v>2023090609</v>
      </c>
      <c r="F17" s="10">
        <v>58.7</v>
      </c>
      <c r="G17" s="5"/>
    </row>
    <row r="18" s="1" customFormat="true" ht="23" customHeight="true" spans="1:7">
      <c r="A18" s="5"/>
      <c r="B18" s="5"/>
      <c r="C18" s="5"/>
      <c r="D18" s="5"/>
      <c r="E18" s="5"/>
      <c r="F18" s="10"/>
      <c r="G18" s="5"/>
    </row>
    <row r="19" s="1" customFormat="true" ht="23" customHeight="true" spans="1:7">
      <c r="A19" s="5" t="str">
        <f>"56952023090413094486019"</f>
        <v>56952023090413094486019</v>
      </c>
      <c r="B19" s="5" t="str">
        <f>"202303"</f>
        <v>202303</v>
      </c>
      <c r="C19" s="5" t="s">
        <v>8</v>
      </c>
      <c r="D19" s="5" t="str">
        <f>"袁雅芳"</f>
        <v>袁雅芳</v>
      </c>
      <c r="E19" s="5" t="str">
        <f>"2023090604"</f>
        <v>2023090604</v>
      </c>
      <c r="F19" s="10">
        <v>52.6</v>
      </c>
      <c r="G19" s="5"/>
    </row>
    <row r="20" s="1" customFormat="true" ht="23" customHeight="true" spans="1:7">
      <c r="A20" s="5"/>
      <c r="B20" s="5"/>
      <c r="C20" s="5"/>
      <c r="D20" s="5"/>
      <c r="E20" s="5"/>
      <c r="F20" s="10"/>
      <c r="G20" s="5"/>
    </row>
    <row r="21" s="1" customFormat="true" ht="23" customHeight="true" spans="1:7">
      <c r="A21" s="5" t="str">
        <f>"56952023090409384084515"</f>
        <v>56952023090409384084515</v>
      </c>
      <c r="B21" s="5" t="str">
        <f>"202304"</f>
        <v>202304</v>
      </c>
      <c r="C21" s="5" t="s">
        <v>8</v>
      </c>
      <c r="D21" s="5" t="str">
        <f>"曹霄鹏"</f>
        <v>曹霄鹏</v>
      </c>
      <c r="E21" s="5" t="str">
        <f>"2023090107"</f>
        <v>2023090107</v>
      </c>
      <c r="F21" s="10">
        <v>58.1</v>
      </c>
      <c r="G21" s="5"/>
    </row>
    <row r="22" s="1" customFormat="true" ht="23" customHeight="true" spans="1:7">
      <c r="A22" s="5"/>
      <c r="B22" s="5"/>
      <c r="C22" s="5"/>
      <c r="D22" s="5"/>
      <c r="E22" s="5"/>
      <c r="F22" s="10"/>
      <c r="G22" s="5"/>
    </row>
    <row r="23" s="1" customFormat="true" ht="23" customHeight="true" spans="1:7">
      <c r="A23" s="5" t="str">
        <f>"56952023090408562684016"</f>
        <v>56952023090408562684016</v>
      </c>
      <c r="B23" s="5" t="str">
        <f>"202305"</f>
        <v>202305</v>
      </c>
      <c r="C23" s="5" t="s">
        <v>8</v>
      </c>
      <c r="D23" s="5" t="str">
        <f>"王子涵"</f>
        <v>王子涵</v>
      </c>
      <c r="E23" s="5" t="str">
        <f>"2023090101"</f>
        <v>2023090101</v>
      </c>
      <c r="F23" s="10">
        <v>61.4</v>
      </c>
      <c r="G23" s="5"/>
    </row>
    <row r="24" s="1" customFormat="true" ht="23" customHeight="true" spans="1:7">
      <c r="A24" s="5"/>
      <c r="B24" s="5"/>
      <c r="C24" s="5"/>
      <c r="D24" s="5"/>
      <c r="E24" s="5"/>
      <c r="F24" s="10"/>
      <c r="G24" s="5"/>
    </row>
    <row r="25" s="1" customFormat="true" ht="23" customHeight="true" spans="1:7">
      <c r="A25" s="5" t="str">
        <f>"56952023090421504087784"</f>
        <v>56952023090421504087784</v>
      </c>
      <c r="B25" s="5" t="str">
        <f>"202306"</f>
        <v>202306</v>
      </c>
      <c r="C25" s="5" t="s">
        <v>8</v>
      </c>
      <c r="D25" s="5" t="str">
        <f>"孙丹宁"</f>
        <v>孙丹宁</v>
      </c>
      <c r="E25" s="5" t="str">
        <f>"2023090616"</f>
        <v>2023090616</v>
      </c>
      <c r="F25" s="10">
        <v>65.9</v>
      </c>
      <c r="G25" s="5"/>
    </row>
    <row r="26" s="1" customFormat="true" ht="23" customHeight="true" spans="1:7">
      <c r="A26" s="5" t="str">
        <f>"56952023090412094785642"</f>
        <v>56952023090412094785642</v>
      </c>
      <c r="B26" s="5" t="str">
        <f>"202306"</f>
        <v>202306</v>
      </c>
      <c r="C26" s="5" t="s">
        <v>8</v>
      </c>
      <c r="D26" s="5" t="str">
        <f>"张家宝"</f>
        <v>张家宝</v>
      </c>
      <c r="E26" s="5" t="str">
        <f>"2023090914"</f>
        <v>2023090914</v>
      </c>
      <c r="F26" s="10">
        <v>65.5</v>
      </c>
      <c r="G26" s="5"/>
    </row>
    <row r="27" s="1" customFormat="true" ht="23" customHeight="true" spans="1:7">
      <c r="A27" s="5" t="str">
        <f>"569520230906154654105057"</f>
        <v>569520230906154654105057</v>
      </c>
      <c r="B27" s="5" t="str">
        <f>"202306"</f>
        <v>202306</v>
      </c>
      <c r="C27" s="5" t="s">
        <v>8</v>
      </c>
      <c r="D27" s="5" t="str">
        <f>"李苗苗"</f>
        <v>李苗苗</v>
      </c>
      <c r="E27" s="5" t="str">
        <f>"2023090918"</f>
        <v>2023090918</v>
      </c>
      <c r="F27" s="10">
        <v>64.4</v>
      </c>
      <c r="G27" s="5"/>
    </row>
  </sheetData>
  <autoFilter ref="A2:G27">
    <sortState ref="A2:G27">
      <sortCondition ref="B1:B287"/>
    </sortState>
    <extLst/>
  </autoFilter>
  <mergeCells count="1">
    <mergeCell ref="B1:G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5695_6508162a9eb49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chaoyue</cp:lastModifiedBy>
  <dcterms:created xsi:type="dcterms:W3CDTF">2023-09-18T17:28:00Z</dcterms:created>
  <dcterms:modified xsi:type="dcterms:W3CDTF">2023-10-13T09:27:22Z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C4F3CF1866BE4BCDA757CFE7A6306AB8_13</vt:lpwstr>
  </property>
  <property fmtid="{D5CDD505-2E9C-101B-9397-08002B2CF9AE}" pid="3" name="KSOProductBuildVer">
    <vt:lpwstr>2052-11.8.2.10489</vt:lpwstr>
  </property>
</Properties>
</file>