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015"/>
  </bookViews>
  <sheets>
    <sheet name="5696_64eef590d2410" sheetId="1" r:id="rId1"/>
  </sheets>
  <calcPr calcId="144525"/>
</workbook>
</file>

<file path=xl/sharedStrings.xml><?xml version="1.0" encoding="utf-8"?>
<sst xmlns="http://schemas.openxmlformats.org/spreadsheetml/2006/main" count="153" uniqueCount="63">
  <si>
    <t>报名情况表</t>
  </si>
  <si>
    <t>序号</t>
  </si>
  <si>
    <t>姓名</t>
  </si>
  <si>
    <t>性别</t>
  </si>
  <si>
    <t>身份证号码</t>
  </si>
  <si>
    <t>毕业院校</t>
  </si>
  <si>
    <t>所学专业</t>
  </si>
  <si>
    <t>岗位名称</t>
  </si>
  <si>
    <t>报考单位</t>
  </si>
  <si>
    <t>411329********0049</t>
  </si>
  <si>
    <t>口腔医学</t>
  </si>
  <si>
    <t>太和镇卫生院、陌陂镇卫生院</t>
  </si>
  <si>
    <t>411321********0014</t>
  </si>
  <si>
    <t>411329********1340</t>
  </si>
  <si>
    <t>411329********0014</t>
  </si>
  <si>
    <t>411329********003X</t>
  </si>
  <si>
    <t>411329********251X</t>
  </si>
  <si>
    <t>411329********5043</t>
  </si>
  <si>
    <t>411328********0023</t>
  </si>
  <si>
    <t>411329********5320</t>
  </si>
  <si>
    <t>411327********4123</t>
  </si>
  <si>
    <t>中医学</t>
  </si>
  <si>
    <t>太和镇卫生院、田庄卫生院</t>
  </si>
  <si>
    <t>411329********3839</t>
  </si>
  <si>
    <t>411329********1013</t>
  </si>
  <si>
    <t>411381********5329</t>
  </si>
  <si>
    <t>411327********3131</t>
  </si>
  <si>
    <t>411322********0342</t>
  </si>
  <si>
    <t>411329********2517</t>
  </si>
  <si>
    <t>411322********1642</t>
  </si>
  <si>
    <t>412828********4565</t>
  </si>
  <si>
    <t>临床医学</t>
  </si>
  <si>
    <t>太和镇卫生院、朱集镇卫生院、青台卫生院、饶良镇卫生院</t>
  </si>
  <si>
    <t>411322********0041</t>
  </si>
  <si>
    <t>411329********0722</t>
  </si>
  <si>
    <t>411329********0033</t>
  </si>
  <si>
    <t>411329********0712</t>
  </si>
  <si>
    <t>411329********0018</t>
  </si>
  <si>
    <t>411329********4410</t>
  </si>
  <si>
    <t>411329********2523</t>
  </si>
  <si>
    <t>411329********5019</t>
  </si>
  <si>
    <t>420921********4454</t>
  </si>
  <si>
    <t>411322********0359</t>
  </si>
  <si>
    <t>411329********0716</t>
  </si>
  <si>
    <t>411329********0036</t>
  </si>
  <si>
    <t>411327********5047</t>
  </si>
  <si>
    <t>411322********5756</t>
  </si>
  <si>
    <t>411329********5323</t>
  </si>
  <si>
    <t>411329********3829</t>
  </si>
  <si>
    <t>411325********7836</t>
  </si>
  <si>
    <t>411325********0015</t>
  </si>
  <si>
    <t>411329********2829</t>
  </si>
  <si>
    <t>410482********3847</t>
  </si>
  <si>
    <t>412821********2535</t>
  </si>
  <si>
    <t>412822********3157</t>
  </si>
  <si>
    <t>411329********311X</t>
  </si>
  <si>
    <t>411381********4232</t>
  </si>
  <si>
    <t>411329********0026</t>
  </si>
  <si>
    <t>411329********102X</t>
  </si>
  <si>
    <t>230229********5727</t>
  </si>
  <si>
    <t>中医院</t>
  </si>
  <si>
    <t>411324********1419</t>
  </si>
  <si>
    <t>411329********0030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</si>
</sst>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4" fillId="24" borderId="8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N5" sqref="N5"/>
    </sheetView>
  </sheetViews>
  <sheetFormatPr defaultColWidth="9" defaultRowHeight="13.5" outlineLevelCol="7"/>
  <cols>
    <col min="1" max="1" width="7" customWidth="1"/>
    <col min="3" max="3" width="5.25" customWidth="1"/>
    <col min="4" max="4" width="19.875" customWidth="1"/>
    <col min="5" max="5" width="22.6583333333333" customWidth="1"/>
    <col min="6" max="6" width="9.75" customWidth="1"/>
    <col min="7" max="7" width="10.8833333333333" customWidth="1"/>
    <col min="8" max="8" width="55.5333333333333" customWidth="1"/>
  </cols>
  <sheetData>
    <row r="1" ht="3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25" customHeight="1" spans="1:8">
      <c r="A3" s="2">
        <v>1</v>
      </c>
      <c r="B3" s="3" t="str">
        <f>"牛雯铎"</f>
        <v>牛雯铎</v>
      </c>
      <c r="C3" s="3" t="str">
        <f>"女"</f>
        <v>女</v>
      </c>
      <c r="D3" s="3" t="s">
        <v>9</v>
      </c>
      <c r="E3" s="3" t="str">
        <f>"南阳医学高等专科学校"</f>
        <v>南阳医学高等专科学校</v>
      </c>
      <c r="F3" s="3" t="str">
        <f>"口腔医学"</f>
        <v>口腔医学</v>
      </c>
      <c r="G3" s="3" t="s">
        <v>10</v>
      </c>
      <c r="H3" s="4" t="s">
        <v>11</v>
      </c>
    </row>
    <row r="4" ht="25" customHeight="1" spans="1:8">
      <c r="A4" s="2">
        <v>2</v>
      </c>
      <c r="B4" s="3" t="str">
        <f>"黄健峰"</f>
        <v>黄健峰</v>
      </c>
      <c r="C4" s="3" t="str">
        <f>"男"</f>
        <v>男</v>
      </c>
      <c r="D4" s="3" t="s">
        <v>12</v>
      </c>
      <c r="E4" s="3" t="str">
        <f>"漳州卫生职业学院"</f>
        <v>漳州卫生职业学院</v>
      </c>
      <c r="F4" s="3" t="str">
        <f>"口腔医学"</f>
        <v>口腔医学</v>
      </c>
      <c r="G4" s="3" t="s">
        <v>10</v>
      </c>
      <c r="H4" s="4" t="s">
        <v>11</v>
      </c>
    </row>
    <row r="5" ht="25" customHeight="1" spans="1:8">
      <c r="A5" s="2">
        <v>3</v>
      </c>
      <c r="B5" s="3" t="str">
        <f>"董美灿"</f>
        <v>董美灿</v>
      </c>
      <c r="C5" s="3" t="str">
        <f>"女"</f>
        <v>女</v>
      </c>
      <c r="D5" s="3" t="s">
        <v>13</v>
      </c>
      <c r="E5" s="3" t="str">
        <f>"河南护理职业学院"</f>
        <v>河南护理职业学院</v>
      </c>
      <c r="F5" s="3" t="str">
        <f>"口腔医学"</f>
        <v>口腔医学</v>
      </c>
      <c r="G5" s="3" t="s">
        <v>10</v>
      </c>
      <c r="H5" s="4" t="s">
        <v>11</v>
      </c>
    </row>
    <row r="6" ht="25" customHeight="1" spans="1:8">
      <c r="A6" s="2">
        <v>4</v>
      </c>
      <c r="B6" s="3" t="str">
        <f>"白新宇"</f>
        <v>白新宇</v>
      </c>
      <c r="C6" s="3" t="str">
        <f>"男"</f>
        <v>男</v>
      </c>
      <c r="D6" s="3" t="s">
        <v>14</v>
      </c>
      <c r="E6" s="3" t="str">
        <f>"南阳医学高等专科学校"</f>
        <v>南阳医学高等专科学校</v>
      </c>
      <c r="F6" s="3" t="str">
        <f>"口腔医学"</f>
        <v>口腔医学</v>
      </c>
      <c r="G6" s="3" t="s">
        <v>10</v>
      </c>
      <c r="H6" s="4" t="s">
        <v>11</v>
      </c>
    </row>
    <row r="7" ht="25" customHeight="1" spans="1:8">
      <c r="A7" s="2">
        <v>5</v>
      </c>
      <c r="B7" s="3" t="str">
        <f>"苟世鹏"</f>
        <v>苟世鹏</v>
      </c>
      <c r="C7" s="3" t="str">
        <f>"男"</f>
        <v>男</v>
      </c>
      <c r="D7" s="3" t="s">
        <v>15</v>
      </c>
      <c r="E7" s="3" t="str">
        <f>"南阳医学高等专科学校"</f>
        <v>南阳医学高等专科学校</v>
      </c>
      <c r="F7" s="3" t="str">
        <f>"口腔医学"</f>
        <v>口腔医学</v>
      </c>
      <c r="G7" s="3" t="s">
        <v>10</v>
      </c>
      <c r="H7" s="4" t="s">
        <v>11</v>
      </c>
    </row>
    <row r="8" ht="25" customHeight="1" spans="1:8">
      <c r="A8" s="2">
        <v>6</v>
      </c>
      <c r="B8" s="3" t="str">
        <f>"李涵"</f>
        <v>李涵</v>
      </c>
      <c r="C8" s="3" t="str">
        <f>"男"</f>
        <v>男</v>
      </c>
      <c r="D8" s="3" t="s">
        <v>16</v>
      </c>
      <c r="E8" s="3" t="str">
        <f>"河南护理职业学院"</f>
        <v>河南护理职业学院</v>
      </c>
      <c r="F8" s="3" t="str">
        <f>"口腔医学"</f>
        <v>口腔医学</v>
      </c>
      <c r="G8" s="3" t="s">
        <v>10</v>
      </c>
      <c r="H8" s="4" t="s">
        <v>11</v>
      </c>
    </row>
    <row r="9" ht="25" customHeight="1" spans="1:8">
      <c r="A9" s="2">
        <v>7</v>
      </c>
      <c r="B9" s="3" t="str">
        <f>"赵玉燃"</f>
        <v>赵玉燃</v>
      </c>
      <c r="C9" s="3" t="str">
        <f>"女"</f>
        <v>女</v>
      </c>
      <c r="D9" s="3" t="s">
        <v>17</v>
      </c>
      <c r="E9" s="3" t="str">
        <f>"南阳医学高等专科学校"</f>
        <v>南阳医学高等专科学校</v>
      </c>
      <c r="F9" s="3" t="str">
        <f>"口腔医学"</f>
        <v>口腔医学</v>
      </c>
      <c r="G9" s="3" t="s">
        <v>10</v>
      </c>
      <c r="H9" s="4" t="s">
        <v>11</v>
      </c>
    </row>
    <row r="10" ht="25" customHeight="1" spans="1:8">
      <c r="A10" s="2">
        <v>8</v>
      </c>
      <c r="B10" s="3" t="str">
        <f>"喻璐"</f>
        <v>喻璐</v>
      </c>
      <c r="C10" s="3" t="str">
        <f>"女"</f>
        <v>女</v>
      </c>
      <c r="D10" s="3" t="s">
        <v>18</v>
      </c>
      <c r="E10" s="3" t="str">
        <f>"南阳医学高等专科学校"</f>
        <v>南阳医学高等专科学校</v>
      </c>
      <c r="F10" s="3" t="str">
        <f>"口腔医学"</f>
        <v>口腔医学</v>
      </c>
      <c r="G10" s="3" t="s">
        <v>10</v>
      </c>
      <c r="H10" s="4" t="s">
        <v>11</v>
      </c>
    </row>
    <row r="11" ht="25" customHeight="1" spans="1:8">
      <c r="A11" s="2">
        <v>9</v>
      </c>
      <c r="B11" s="3" t="str">
        <f>"李文征"</f>
        <v>李文征</v>
      </c>
      <c r="C11" s="3" t="str">
        <f>"女"</f>
        <v>女</v>
      </c>
      <c r="D11" s="3" t="s">
        <v>19</v>
      </c>
      <c r="E11" s="3" t="str">
        <f>"南阳医学高等专科学院"</f>
        <v>南阳医学高等专科学院</v>
      </c>
      <c r="F11" s="3" t="str">
        <f>"口腔医学"</f>
        <v>口腔医学</v>
      </c>
      <c r="G11" s="3" t="s">
        <v>10</v>
      </c>
      <c r="H11" s="4" t="s">
        <v>11</v>
      </c>
    </row>
    <row r="12" ht="25" customHeight="1" spans="1:8">
      <c r="A12" s="2">
        <v>10</v>
      </c>
      <c r="B12" s="3" t="str">
        <f>"丁佳音"</f>
        <v>丁佳音</v>
      </c>
      <c r="C12" s="3" t="str">
        <f>"女"</f>
        <v>女</v>
      </c>
      <c r="D12" s="3" t="s">
        <v>20</v>
      </c>
      <c r="E12" s="3" t="str">
        <f>"南阳医学高等专科学校"</f>
        <v>南阳医学高等专科学校</v>
      </c>
      <c r="F12" s="3" t="str">
        <f>"中医学"</f>
        <v>中医学</v>
      </c>
      <c r="G12" s="3" t="s">
        <v>21</v>
      </c>
      <c r="H12" s="4" t="s">
        <v>22</v>
      </c>
    </row>
    <row r="13" ht="25" customHeight="1" spans="1:8">
      <c r="A13" s="2">
        <v>11</v>
      </c>
      <c r="B13" s="3" t="str">
        <f>"张业"</f>
        <v>张业</v>
      </c>
      <c r="C13" s="3" t="str">
        <f>"男"</f>
        <v>男</v>
      </c>
      <c r="D13" s="3" t="s">
        <v>23</v>
      </c>
      <c r="E13" s="3" t="str">
        <f>"南阳医学高等专科学校"</f>
        <v>南阳医学高等专科学校</v>
      </c>
      <c r="F13" s="3" t="str">
        <f>"中医学"</f>
        <v>中医学</v>
      </c>
      <c r="G13" s="3" t="s">
        <v>21</v>
      </c>
      <c r="H13" s="4" t="s">
        <v>22</v>
      </c>
    </row>
    <row r="14" ht="25" customHeight="1" spans="1:8">
      <c r="A14" s="2">
        <v>12</v>
      </c>
      <c r="B14" s="3" t="str">
        <f>"赵淦"</f>
        <v>赵淦</v>
      </c>
      <c r="C14" s="3" t="str">
        <f>"男"</f>
        <v>男</v>
      </c>
      <c r="D14" s="3" t="s">
        <v>24</v>
      </c>
      <c r="E14" s="3" t="str">
        <f>"南阳医学高等专科学校"</f>
        <v>南阳医学高等专科学校</v>
      </c>
      <c r="F14" s="3" t="str">
        <f>"中医学"</f>
        <v>中医学</v>
      </c>
      <c r="G14" s="3" t="s">
        <v>21</v>
      </c>
      <c r="H14" s="4" t="s">
        <v>22</v>
      </c>
    </row>
    <row r="15" ht="25" customHeight="1" spans="1:8">
      <c r="A15" s="2">
        <v>13</v>
      </c>
      <c r="B15" s="3" t="str">
        <f>"敖雪雅"</f>
        <v>敖雪雅</v>
      </c>
      <c r="C15" s="3" t="str">
        <f>"女"</f>
        <v>女</v>
      </c>
      <c r="D15" s="3" t="s">
        <v>25</v>
      </c>
      <c r="E15" s="3" t="str">
        <f>"洛阳职业技术学院"</f>
        <v>洛阳职业技术学院</v>
      </c>
      <c r="F15" s="3" t="str">
        <f>"中医学"</f>
        <v>中医学</v>
      </c>
      <c r="G15" s="3" t="s">
        <v>21</v>
      </c>
      <c r="H15" s="4" t="s">
        <v>22</v>
      </c>
    </row>
    <row r="16" ht="25" customHeight="1" spans="1:8">
      <c r="A16" s="2">
        <v>14</v>
      </c>
      <c r="B16" s="3" t="str">
        <f>"王杰"</f>
        <v>王杰</v>
      </c>
      <c r="C16" s="3" t="str">
        <f>"男"</f>
        <v>男</v>
      </c>
      <c r="D16" s="3" t="s">
        <v>26</v>
      </c>
      <c r="E16" s="3" t="str">
        <f>"南阳医学高等专科学校"</f>
        <v>南阳医学高等专科学校</v>
      </c>
      <c r="F16" s="3" t="str">
        <f>"中医学"</f>
        <v>中医学</v>
      </c>
      <c r="G16" s="3" t="s">
        <v>21</v>
      </c>
      <c r="H16" s="4" t="s">
        <v>22</v>
      </c>
    </row>
    <row r="17" ht="25" customHeight="1" spans="1:8">
      <c r="A17" s="2">
        <v>15</v>
      </c>
      <c r="B17" s="3" t="str">
        <f>"张延桢"</f>
        <v>张延桢</v>
      </c>
      <c r="C17" s="3" t="str">
        <f>"女"</f>
        <v>女</v>
      </c>
      <c r="D17" s="3" t="s">
        <v>27</v>
      </c>
      <c r="E17" s="3" t="str">
        <f>"南阳医学高等专科学校"</f>
        <v>南阳医学高等专科学校</v>
      </c>
      <c r="F17" s="3" t="str">
        <f>"中医学"</f>
        <v>中医学</v>
      </c>
      <c r="G17" s="3" t="s">
        <v>21</v>
      </c>
      <c r="H17" s="4" t="s">
        <v>22</v>
      </c>
    </row>
    <row r="18" ht="25" customHeight="1" spans="1:8">
      <c r="A18" s="2">
        <v>16</v>
      </c>
      <c r="B18" s="3" t="str">
        <f>"刘印"</f>
        <v>刘印</v>
      </c>
      <c r="C18" s="3" t="str">
        <f>"男"</f>
        <v>男</v>
      </c>
      <c r="D18" s="3" t="s">
        <v>28</v>
      </c>
      <c r="E18" s="3" t="str">
        <f>"洛阳职业技术学院"</f>
        <v>洛阳职业技术学院</v>
      </c>
      <c r="F18" s="3" t="str">
        <f>"中医学"</f>
        <v>中医学</v>
      </c>
      <c r="G18" s="3" t="s">
        <v>21</v>
      </c>
      <c r="H18" s="4" t="s">
        <v>22</v>
      </c>
    </row>
    <row r="19" ht="25" customHeight="1" spans="1:8">
      <c r="A19" s="2">
        <v>17</v>
      </c>
      <c r="B19" s="3" t="str">
        <f>"谢萌蕾"</f>
        <v>谢萌蕾</v>
      </c>
      <c r="C19" s="3" t="str">
        <f>"女"</f>
        <v>女</v>
      </c>
      <c r="D19" s="3" t="s">
        <v>29</v>
      </c>
      <c r="E19" s="3" t="str">
        <f>"南阳医学高等专科学校"</f>
        <v>南阳医学高等专科学校</v>
      </c>
      <c r="F19" s="3" t="str">
        <f>"中医学"</f>
        <v>中医学</v>
      </c>
      <c r="G19" s="3" t="s">
        <v>21</v>
      </c>
      <c r="H19" s="4" t="s">
        <v>22</v>
      </c>
    </row>
    <row r="20" ht="24" customHeight="1" spans="1:8">
      <c r="A20" s="2">
        <v>18</v>
      </c>
      <c r="B20" s="3" t="str">
        <f>"刘雨"</f>
        <v>刘雨</v>
      </c>
      <c r="C20" s="3" t="str">
        <f>"女"</f>
        <v>女</v>
      </c>
      <c r="D20" s="5" t="s">
        <v>30</v>
      </c>
      <c r="E20" s="3" t="str">
        <f>"湖北三峡职业技术学院"</f>
        <v>湖北三峡职业技术学院</v>
      </c>
      <c r="F20" s="3" t="str">
        <f>"临床医学"</f>
        <v>临床医学</v>
      </c>
      <c r="G20" s="3" t="s">
        <v>31</v>
      </c>
      <c r="H20" s="4" t="s">
        <v>32</v>
      </c>
    </row>
    <row r="21" ht="25" customHeight="1" spans="1:8">
      <c r="A21" s="2">
        <v>19</v>
      </c>
      <c r="B21" s="3" t="str">
        <f>"赵琼"</f>
        <v>赵琼</v>
      </c>
      <c r="C21" s="3" t="str">
        <f>"女"</f>
        <v>女</v>
      </c>
      <c r="D21" s="3" t="s">
        <v>33</v>
      </c>
      <c r="E21" s="3" t="str">
        <f>"南阳医学高等专科学校"</f>
        <v>南阳医学高等专科学校</v>
      </c>
      <c r="F21" s="3" t="str">
        <f>"临床医学"</f>
        <v>临床医学</v>
      </c>
      <c r="G21" s="3" t="s">
        <v>31</v>
      </c>
      <c r="H21" s="4" t="s">
        <v>32</v>
      </c>
    </row>
    <row r="22" ht="25" customHeight="1" spans="1:8">
      <c r="A22" s="2">
        <v>20</v>
      </c>
      <c r="B22" s="3" t="str">
        <f>"陈壕冉"</f>
        <v>陈壕冉</v>
      </c>
      <c r="C22" s="3" t="str">
        <f>"女"</f>
        <v>女</v>
      </c>
      <c r="D22" s="3" t="s">
        <v>34</v>
      </c>
      <c r="E22" s="3" t="str">
        <f>"信阳职业技术学院"</f>
        <v>信阳职业技术学院</v>
      </c>
      <c r="F22" s="3" t="str">
        <f>"临床医学"</f>
        <v>临床医学</v>
      </c>
      <c r="G22" s="3" t="s">
        <v>31</v>
      </c>
      <c r="H22" s="4" t="s">
        <v>32</v>
      </c>
    </row>
    <row r="23" ht="25" customHeight="1" spans="1:8">
      <c r="A23" s="2">
        <v>21</v>
      </c>
      <c r="B23" s="3" t="str">
        <f>"王振宇"</f>
        <v>王振宇</v>
      </c>
      <c r="C23" s="3" t="str">
        <f>"男"</f>
        <v>男</v>
      </c>
      <c r="D23" s="3" t="s">
        <v>35</v>
      </c>
      <c r="E23" s="3" t="str">
        <f>"郑州澍青医学高等专科学校"</f>
        <v>郑州澍青医学高等专科学校</v>
      </c>
      <c r="F23" s="3" t="str">
        <f>"临床医学"</f>
        <v>临床医学</v>
      </c>
      <c r="G23" s="3" t="s">
        <v>31</v>
      </c>
      <c r="H23" s="4" t="s">
        <v>32</v>
      </c>
    </row>
    <row r="24" ht="25" customHeight="1" spans="1:8">
      <c r="A24" s="2">
        <v>22</v>
      </c>
      <c r="B24" s="3" t="str">
        <f>"陈智扬"</f>
        <v>陈智扬</v>
      </c>
      <c r="C24" s="3" t="str">
        <f>"男"</f>
        <v>男</v>
      </c>
      <c r="D24" s="3" t="s">
        <v>36</v>
      </c>
      <c r="E24" s="3" t="str">
        <f>"河南护理职业学院"</f>
        <v>河南护理职业学院</v>
      </c>
      <c r="F24" s="3" t="str">
        <f>"临床医学"</f>
        <v>临床医学</v>
      </c>
      <c r="G24" s="3" t="s">
        <v>31</v>
      </c>
      <c r="H24" s="4" t="s">
        <v>32</v>
      </c>
    </row>
    <row r="25" ht="25" customHeight="1" spans="1:8">
      <c r="A25" s="2">
        <v>23</v>
      </c>
      <c r="B25" s="3" t="str">
        <f>"邓威"</f>
        <v>邓威</v>
      </c>
      <c r="C25" s="3" t="str">
        <f>"男"</f>
        <v>男</v>
      </c>
      <c r="D25" s="3" t="s">
        <v>37</v>
      </c>
      <c r="E25" s="3" t="str">
        <f>"南阳医学高等专科学校"</f>
        <v>南阳医学高等专科学校</v>
      </c>
      <c r="F25" s="3" t="str">
        <f>"临床医学"</f>
        <v>临床医学</v>
      </c>
      <c r="G25" s="3" t="s">
        <v>31</v>
      </c>
      <c r="H25" s="4" t="s">
        <v>32</v>
      </c>
    </row>
    <row r="26" ht="25" customHeight="1" spans="1:8">
      <c r="A26" s="2">
        <v>24</v>
      </c>
      <c r="B26" s="3" t="str">
        <f>"朱青文"</f>
        <v>朱青文</v>
      </c>
      <c r="C26" s="3" t="str">
        <f>"男"</f>
        <v>男</v>
      </c>
      <c r="D26" s="3" t="s">
        <v>38</v>
      </c>
      <c r="E26" s="3" t="str">
        <f>"郑州澍青医学高等专科学校"</f>
        <v>郑州澍青医学高等专科学校</v>
      </c>
      <c r="F26" s="3" t="str">
        <f>"临床医学"</f>
        <v>临床医学</v>
      </c>
      <c r="G26" s="3" t="s">
        <v>31</v>
      </c>
      <c r="H26" s="4" t="s">
        <v>32</v>
      </c>
    </row>
    <row r="27" ht="25" customHeight="1" spans="1:8">
      <c r="A27" s="2">
        <v>25</v>
      </c>
      <c r="B27" s="3" t="str">
        <f>"薛瑞"</f>
        <v>薛瑞</v>
      </c>
      <c r="C27" s="3" t="str">
        <f>"女"</f>
        <v>女</v>
      </c>
      <c r="D27" s="3" t="s">
        <v>39</v>
      </c>
      <c r="E27" s="3" t="str">
        <f>"信阳职业技术学院"</f>
        <v>信阳职业技术学院</v>
      </c>
      <c r="F27" s="3" t="str">
        <f>"临床医学"</f>
        <v>临床医学</v>
      </c>
      <c r="G27" s="3" t="s">
        <v>31</v>
      </c>
      <c r="H27" s="4" t="s">
        <v>32</v>
      </c>
    </row>
    <row r="28" ht="25" customHeight="1" spans="1:8">
      <c r="A28" s="2">
        <v>26</v>
      </c>
      <c r="B28" s="3" t="str">
        <f>"王世搏"</f>
        <v>王世搏</v>
      </c>
      <c r="C28" s="3" t="str">
        <f>"男"</f>
        <v>男</v>
      </c>
      <c r="D28" s="3" t="s">
        <v>40</v>
      </c>
      <c r="E28" s="3" t="str">
        <f>"信阳职业技术学院"</f>
        <v>信阳职业技术学院</v>
      </c>
      <c r="F28" s="3" t="str">
        <f>"临床医学"</f>
        <v>临床医学</v>
      </c>
      <c r="G28" s="3" t="s">
        <v>31</v>
      </c>
      <c r="H28" s="4" t="s">
        <v>32</v>
      </c>
    </row>
    <row r="29" ht="25" customHeight="1" spans="1:8">
      <c r="A29" s="2">
        <v>27</v>
      </c>
      <c r="B29" s="3" t="str">
        <f>"陈鹏"</f>
        <v>陈鹏</v>
      </c>
      <c r="C29" s="3" t="str">
        <f>"男"</f>
        <v>男</v>
      </c>
      <c r="D29" s="3" t="s">
        <v>41</v>
      </c>
      <c r="E29" s="3" t="str">
        <f>"南阳医学高等专科学校"</f>
        <v>南阳医学高等专科学校</v>
      </c>
      <c r="F29" s="3" t="str">
        <f>"临床医学"</f>
        <v>临床医学</v>
      </c>
      <c r="G29" s="3" t="s">
        <v>31</v>
      </c>
      <c r="H29" s="4" t="s">
        <v>32</v>
      </c>
    </row>
    <row r="30" ht="25" customHeight="1" spans="1:8">
      <c r="A30" s="2">
        <v>28</v>
      </c>
      <c r="B30" s="3" t="str">
        <f>"赵恩基"</f>
        <v>赵恩基</v>
      </c>
      <c r="C30" s="3" t="str">
        <f>"男"</f>
        <v>男</v>
      </c>
      <c r="D30" s="3" t="s">
        <v>42</v>
      </c>
      <c r="E30" s="3" t="str">
        <f>"信阳职业技术学院"</f>
        <v>信阳职业技术学院</v>
      </c>
      <c r="F30" s="3" t="str">
        <f>"临床医学"</f>
        <v>临床医学</v>
      </c>
      <c r="G30" s="3" t="s">
        <v>31</v>
      </c>
      <c r="H30" s="4" t="s">
        <v>32</v>
      </c>
    </row>
    <row r="31" ht="25" customHeight="1" spans="1:8">
      <c r="A31" s="2">
        <v>29</v>
      </c>
      <c r="B31" s="3" t="str">
        <f>"李建松"</f>
        <v>李建松</v>
      </c>
      <c r="C31" s="3" t="str">
        <f>"男"</f>
        <v>男</v>
      </c>
      <c r="D31" s="3" t="s">
        <v>43</v>
      </c>
      <c r="E31" s="3" t="str">
        <f>"郑州澍青高等专科学校"</f>
        <v>郑州澍青高等专科学校</v>
      </c>
      <c r="F31" s="3" t="str">
        <f>"临床医学"</f>
        <v>临床医学</v>
      </c>
      <c r="G31" s="3" t="s">
        <v>31</v>
      </c>
      <c r="H31" s="4" t="s">
        <v>32</v>
      </c>
    </row>
    <row r="32" ht="25" customHeight="1" spans="1:8">
      <c r="A32" s="2">
        <v>30</v>
      </c>
      <c r="B32" s="3" t="str">
        <f>"祝可桢"</f>
        <v>祝可桢</v>
      </c>
      <c r="C32" s="3" t="str">
        <f>"男"</f>
        <v>男</v>
      </c>
      <c r="D32" s="3" t="s">
        <v>44</v>
      </c>
      <c r="E32" s="3" t="str">
        <f>"南阳医学高等专科学校"</f>
        <v>南阳医学高等专科学校</v>
      </c>
      <c r="F32" s="3" t="str">
        <f>"临床医学"</f>
        <v>临床医学</v>
      </c>
      <c r="G32" s="3" t="s">
        <v>31</v>
      </c>
      <c r="H32" s="4" t="s">
        <v>32</v>
      </c>
    </row>
    <row r="33" ht="25" customHeight="1" spans="1:8">
      <c r="A33" s="2">
        <v>31</v>
      </c>
      <c r="B33" s="3" t="str">
        <f>"胡楠楠"</f>
        <v>胡楠楠</v>
      </c>
      <c r="C33" s="3" t="str">
        <f>"女"</f>
        <v>女</v>
      </c>
      <c r="D33" s="3" t="s">
        <v>45</v>
      </c>
      <c r="E33" s="3" t="str">
        <f>"河南医学高等专科学校"</f>
        <v>河南医学高等专科学校</v>
      </c>
      <c r="F33" s="3" t="str">
        <f>"临床医学"</f>
        <v>临床医学</v>
      </c>
      <c r="G33" s="3" t="s">
        <v>31</v>
      </c>
      <c r="H33" s="4" t="s">
        <v>32</v>
      </c>
    </row>
    <row r="34" ht="25" customHeight="1" spans="1:8">
      <c r="A34" s="2">
        <v>32</v>
      </c>
      <c r="B34" s="3" t="str">
        <f>"周荣盛"</f>
        <v>周荣盛</v>
      </c>
      <c r="C34" s="3" t="str">
        <f>"男"</f>
        <v>男</v>
      </c>
      <c r="D34" s="3" t="s">
        <v>46</v>
      </c>
      <c r="E34" s="3" t="str">
        <f>"南阳医学高等专科学校"</f>
        <v>南阳医学高等专科学校</v>
      </c>
      <c r="F34" s="3" t="str">
        <f>"临床医学"</f>
        <v>临床医学</v>
      </c>
      <c r="G34" s="3" t="s">
        <v>31</v>
      </c>
      <c r="H34" s="4" t="s">
        <v>32</v>
      </c>
    </row>
    <row r="35" ht="25" customHeight="1" spans="1:8">
      <c r="A35" s="2">
        <v>33</v>
      </c>
      <c r="B35" s="3" t="str">
        <f>"李洪锋"</f>
        <v>李洪锋</v>
      </c>
      <c r="C35" s="3" t="str">
        <f>"女"</f>
        <v>女</v>
      </c>
      <c r="D35" s="3" t="s">
        <v>47</v>
      </c>
      <c r="E35" s="3" t="str">
        <f>"商丘医学高等专科学校"</f>
        <v>商丘医学高等专科学校</v>
      </c>
      <c r="F35" s="3" t="str">
        <f>"临床医学"</f>
        <v>临床医学</v>
      </c>
      <c r="G35" s="3" t="s">
        <v>31</v>
      </c>
      <c r="H35" s="4" t="s">
        <v>32</v>
      </c>
    </row>
    <row r="36" ht="25" customHeight="1" spans="1:8">
      <c r="A36" s="2">
        <v>34</v>
      </c>
      <c r="B36" s="3" t="str">
        <f>"仝选鹏"</f>
        <v>仝选鹏</v>
      </c>
      <c r="C36" s="3" t="str">
        <f>"男"</f>
        <v>男</v>
      </c>
      <c r="D36" s="3" t="s">
        <v>16</v>
      </c>
      <c r="E36" s="3" t="str">
        <f>"南阳医学高等专科学校"</f>
        <v>南阳医学高等专科学校</v>
      </c>
      <c r="F36" s="3" t="str">
        <f>"临床医学"</f>
        <v>临床医学</v>
      </c>
      <c r="G36" s="3" t="s">
        <v>31</v>
      </c>
      <c r="H36" s="4" t="s">
        <v>32</v>
      </c>
    </row>
    <row r="37" ht="25" customHeight="1" spans="1:8">
      <c r="A37" s="2">
        <v>35</v>
      </c>
      <c r="B37" s="3" t="str">
        <f>"常玉凤"</f>
        <v>常玉凤</v>
      </c>
      <c r="C37" s="3" t="str">
        <f>"女"</f>
        <v>女</v>
      </c>
      <c r="D37" s="3" t="s">
        <v>48</v>
      </c>
      <c r="E37" s="3" t="str">
        <f>"南阳医学高等专科学校"</f>
        <v>南阳医学高等专科学校</v>
      </c>
      <c r="F37" s="3" t="str">
        <f>"临床医学"</f>
        <v>临床医学</v>
      </c>
      <c r="G37" s="3" t="s">
        <v>31</v>
      </c>
      <c r="H37" s="4" t="s">
        <v>32</v>
      </c>
    </row>
    <row r="38" ht="25" customHeight="1" spans="1:8">
      <c r="A38" s="2">
        <v>36</v>
      </c>
      <c r="B38" s="3" t="str">
        <f>"党鏖"</f>
        <v>党鏖</v>
      </c>
      <c r="C38" s="3" t="str">
        <f>"男"</f>
        <v>男</v>
      </c>
      <c r="D38" s="3" t="s">
        <v>49</v>
      </c>
      <c r="E38" s="3" t="str">
        <f>"郑州澍青医学高等专科学校"</f>
        <v>郑州澍青医学高等专科学校</v>
      </c>
      <c r="F38" s="3" t="str">
        <f>"临床医学"</f>
        <v>临床医学</v>
      </c>
      <c r="G38" s="3" t="s">
        <v>31</v>
      </c>
      <c r="H38" s="4" t="s">
        <v>32</v>
      </c>
    </row>
    <row r="39" ht="25" customHeight="1" spans="1:8">
      <c r="A39" s="2">
        <v>37</v>
      </c>
      <c r="B39" s="3" t="str">
        <f>"赵盟森"</f>
        <v>赵盟森</v>
      </c>
      <c r="C39" s="3" t="str">
        <f>"男"</f>
        <v>男</v>
      </c>
      <c r="D39" s="3" t="s">
        <v>50</v>
      </c>
      <c r="E39" s="3" t="str">
        <f>"黄河科技学院"</f>
        <v>黄河科技学院</v>
      </c>
      <c r="F39" s="3" t="str">
        <f>"临床医学"</f>
        <v>临床医学</v>
      </c>
      <c r="G39" s="3" t="s">
        <v>31</v>
      </c>
      <c r="H39" s="4" t="s">
        <v>32</v>
      </c>
    </row>
    <row r="40" ht="25" customHeight="1" spans="1:8">
      <c r="A40" s="2">
        <v>38</v>
      </c>
      <c r="B40" s="3" t="str">
        <f>"祁赟"</f>
        <v>祁赟</v>
      </c>
      <c r="C40" s="3" t="str">
        <f>"女"</f>
        <v>女</v>
      </c>
      <c r="D40" s="3" t="s">
        <v>51</v>
      </c>
      <c r="E40" s="3" t="str">
        <f>"漯河医学高等专科学校"</f>
        <v>漯河医学高等专科学校</v>
      </c>
      <c r="F40" s="3" t="str">
        <f>"临床医学"</f>
        <v>临床医学</v>
      </c>
      <c r="G40" s="3" t="s">
        <v>31</v>
      </c>
      <c r="H40" s="4" t="s">
        <v>32</v>
      </c>
    </row>
    <row r="41" ht="25" customHeight="1" spans="1:8">
      <c r="A41" s="2">
        <v>39</v>
      </c>
      <c r="B41" s="3" t="str">
        <f>"白若雨"</f>
        <v>白若雨</v>
      </c>
      <c r="C41" s="3" t="str">
        <f>"女"</f>
        <v>女</v>
      </c>
      <c r="D41" s="3" t="s">
        <v>52</v>
      </c>
      <c r="E41" s="3" t="str">
        <f>"南阳医学高等专科学校"</f>
        <v>南阳医学高等专科学校</v>
      </c>
      <c r="F41" s="3" t="str">
        <f>"临床医学"</f>
        <v>临床医学</v>
      </c>
      <c r="G41" s="3" t="s">
        <v>31</v>
      </c>
      <c r="H41" s="4" t="s">
        <v>32</v>
      </c>
    </row>
    <row r="42" ht="25" customHeight="1" spans="1:8">
      <c r="A42" s="2">
        <v>40</v>
      </c>
      <c r="B42" s="3" t="str">
        <f>"李杰"</f>
        <v>李杰</v>
      </c>
      <c r="C42" s="3" t="str">
        <f>"男"</f>
        <v>男</v>
      </c>
      <c r="D42" s="3" t="s">
        <v>53</v>
      </c>
      <c r="E42" s="3" t="str">
        <f>"漳州卫生职业学院"</f>
        <v>漳州卫生职业学院</v>
      </c>
      <c r="F42" s="3" t="str">
        <f>"临床医学"</f>
        <v>临床医学</v>
      </c>
      <c r="G42" s="3" t="s">
        <v>31</v>
      </c>
      <c r="H42" s="4" t="s">
        <v>32</v>
      </c>
    </row>
    <row r="43" ht="25" customHeight="1" spans="1:8">
      <c r="A43" s="2">
        <v>41</v>
      </c>
      <c r="B43" s="3" t="str">
        <f>"张浩"</f>
        <v>张浩</v>
      </c>
      <c r="C43" s="3" t="str">
        <f>"男"</f>
        <v>男</v>
      </c>
      <c r="D43" s="3" t="s">
        <v>54</v>
      </c>
      <c r="E43" s="3" t="str">
        <f>"郑州澍青医学高等专科学校"</f>
        <v>郑州澍青医学高等专科学校</v>
      </c>
      <c r="F43" s="3" t="str">
        <f>"临床医学"</f>
        <v>临床医学</v>
      </c>
      <c r="G43" s="3" t="s">
        <v>31</v>
      </c>
      <c r="H43" s="4" t="s">
        <v>32</v>
      </c>
    </row>
    <row r="44" ht="25" customHeight="1" spans="1:8">
      <c r="A44" s="2">
        <v>42</v>
      </c>
      <c r="B44" s="3" t="str">
        <f>"白闯"</f>
        <v>白闯</v>
      </c>
      <c r="C44" s="3" t="str">
        <f>"男"</f>
        <v>男</v>
      </c>
      <c r="D44" s="3" t="s">
        <v>55</v>
      </c>
      <c r="E44" s="3" t="str">
        <f>"南阳医学高等专科学校"</f>
        <v>南阳医学高等专科学校</v>
      </c>
      <c r="F44" s="3" t="str">
        <f>"临床医学"</f>
        <v>临床医学</v>
      </c>
      <c r="G44" s="3" t="s">
        <v>31</v>
      </c>
      <c r="H44" s="4" t="s">
        <v>32</v>
      </c>
    </row>
    <row r="45" ht="25" customHeight="1" spans="1:8">
      <c r="A45" s="2">
        <v>43</v>
      </c>
      <c r="B45" s="3" t="str">
        <f>"李沛"</f>
        <v>李沛</v>
      </c>
      <c r="C45" s="3" t="str">
        <f>"男"</f>
        <v>男</v>
      </c>
      <c r="D45" s="3" t="s">
        <v>56</v>
      </c>
      <c r="E45" s="3" t="str">
        <f>"平顶山学院"</f>
        <v>平顶山学院</v>
      </c>
      <c r="F45" s="3" t="str">
        <f>"临床医学"</f>
        <v>临床医学</v>
      </c>
      <c r="G45" s="3" t="s">
        <v>31</v>
      </c>
      <c r="H45" s="4" t="s">
        <v>32</v>
      </c>
    </row>
    <row r="46" ht="25" customHeight="1" spans="1:8">
      <c r="A46" s="2">
        <v>44</v>
      </c>
      <c r="B46" s="3" t="str">
        <f>"李欣益"</f>
        <v>李欣益</v>
      </c>
      <c r="C46" s="3" t="str">
        <f>"女"</f>
        <v>女</v>
      </c>
      <c r="D46" s="3" t="s">
        <v>57</v>
      </c>
      <c r="E46" s="3" t="str">
        <f>"郑州澍青医学高等专科学校"</f>
        <v>郑州澍青医学高等专科学校</v>
      </c>
      <c r="F46" s="3" t="str">
        <f>"临床医学"</f>
        <v>临床医学</v>
      </c>
      <c r="G46" s="3" t="s">
        <v>31</v>
      </c>
      <c r="H46" s="4" t="s">
        <v>32</v>
      </c>
    </row>
    <row r="47" ht="25" customHeight="1" spans="1:8">
      <c r="A47" s="2">
        <v>45</v>
      </c>
      <c r="B47" s="3" t="str">
        <f>"王明仁"</f>
        <v>王明仁</v>
      </c>
      <c r="C47" s="3" t="str">
        <f>"女"</f>
        <v>女</v>
      </c>
      <c r="D47" s="3" t="s">
        <v>58</v>
      </c>
      <c r="E47" s="3" t="str">
        <f>"河南医学高等专科学校"</f>
        <v>河南医学高等专科学校</v>
      </c>
      <c r="F47" s="3" t="str">
        <f>"临床医学"</f>
        <v>临床医学</v>
      </c>
      <c r="G47" s="3" t="s">
        <v>31</v>
      </c>
      <c r="H47" s="4" t="s">
        <v>32</v>
      </c>
    </row>
    <row r="48" ht="25" customHeight="1" spans="1:8">
      <c r="A48" s="2">
        <v>46</v>
      </c>
      <c r="B48" s="3" t="str">
        <f>"栾佳玉"</f>
        <v>栾佳玉</v>
      </c>
      <c r="C48" s="3" t="str">
        <f>"女"</f>
        <v>女</v>
      </c>
      <c r="D48" s="3" t="s">
        <v>59</v>
      </c>
      <c r="E48" s="3" t="str">
        <f>"齐齐哈尔医学院"</f>
        <v>齐齐哈尔医学院</v>
      </c>
      <c r="F48" s="3" t="str">
        <f>"临床医学"</f>
        <v>临床医学</v>
      </c>
      <c r="G48" s="3" t="s">
        <v>31</v>
      </c>
      <c r="H48" s="4" t="s">
        <v>60</v>
      </c>
    </row>
    <row r="49" ht="25" customHeight="1" spans="1:8">
      <c r="A49" s="2">
        <v>47</v>
      </c>
      <c r="B49" s="3" t="str">
        <f>"仵宁"</f>
        <v>仵宁</v>
      </c>
      <c r="C49" s="3" t="str">
        <f>"男"</f>
        <v>男</v>
      </c>
      <c r="D49" s="3" t="s">
        <v>61</v>
      </c>
      <c r="E49" s="3" t="str">
        <f>"锦州医科大学医疗学院"</f>
        <v>锦州医科大学医疗学院</v>
      </c>
      <c r="F49" s="3" t="str">
        <f>"临床医学"</f>
        <v>临床医学</v>
      </c>
      <c r="G49" s="3" t="s">
        <v>31</v>
      </c>
      <c r="H49" s="4" t="s">
        <v>60</v>
      </c>
    </row>
    <row r="50" ht="25" customHeight="1" spans="1:8">
      <c r="A50" s="2">
        <v>48</v>
      </c>
      <c r="B50" s="3" t="str">
        <f>"杨鹏"</f>
        <v>杨鹏</v>
      </c>
      <c r="C50" s="3" t="str">
        <f>"男"</f>
        <v>男</v>
      </c>
      <c r="D50" s="3" t="s">
        <v>62</v>
      </c>
      <c r="E50" s="3" t="str">
        <f>"河南科技大学"</f>
        <v>河南科技大学</v>
      </c>
      <c r="F50" s="3" t="str">
        <f>"临床医学"</f>
        <v>临床医学</v>
      </c>
      <c r="G50" s="3" t="s">
        <v>31</v>
      </c>
      <c r="H50" s="4" t="s">
        <v>60</v>
      </c>
    </row>
  </sheetData>
  <sortState ref="B2:H50">
    <sortCondition ref="H2:H50"/>
  </sortState>
  <mergeCells count="1">
    <mergeCell ref="A1:H1"/>
  </mergeCells>
  <pageMargins left="0.314583333333333" right="0" top="0.275" bottom="0.236111111111111" header="0.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5696_64eef590d2410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LinHong</cp:lastModifiedBy>
  <dcterms:created xsi:type="dcterms:W3CDTF">2023-08-30T07:54:00Z</dcterms:created>
  <dcterms:modified xsi:type="dcterms:W3CDTF">2023-08-31T01:19:45Z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FCB9A27AC7784D6EA43C89F3FF64F578_13</vt:lpwstr>
  </property>
  <property fmtid="{D5CDD505-2E9C-101B-9397-08002B2CF9AE}" pid="3" name="KSOProductBuildVer">
    <vt:lpwstr>2052-11.8.2.8506</vt:lpwstr>
  </property>
</Properties>
</file>