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名单" sheetId="1" r:id="rId1"/>
  </sheets>
  <definedNames>
    <definedName name="_xlnm._FilterDatabase" localSheetId="0" hidden="1">'面试名单'!$B$1:$E$263</definedName>
  </definedNames>
  <calcPr fullCalcOnLoad="1"/>
</workbook>
</file>

<file path=xl/sharedStrings.xml><?xml version="1.0" encoding="utf-8"?>
<sst xmlns="http://schemas.openxmlformats.org/spreadsheetml/2006/main" count="267" uniqueCount="69">
  <si>
    <t>序号</t>
  </si>
  <si>
    <t>职位代码</t>
  </si>
  <si>
    <t>准考证号</t>
  </si>
  <si>
    <t>笔试成绩</t>
  </si>
  <si>
    <t>备注</t>
  </si>
  <si>
    <t>20230201-管理(房产管理服务中心)</t>
  </si>
  <si>
    <t>20230202-专业技术(重点工程建设管理中心)</t>
  </si>
  <si>
    <t>20230203-专业技术(重点工程建设管理中心)</t>
  </si>
  <si>
    <t>20230204-管理(人大预算联网监督系统服务中心)</t>
  </si>
  <si>
    <t>20230205-管理(人大预算联网监督系统服务中心)</t>
  </si>
  <si>
    <t>20230206-管理(乡村振兴信息服务中心)</t>
  </si>
  <si>
    <t>20230207-管理(党风廉政教育中心)</t>
  </si>
  <si>
    <t>20230208-管理(志愿服务促进中心)</t>
  </si>
  <si>
    <t>20230209-管理(志愿服务促进中心)</t>
  </si>
  <si>
    <t>20230210-管理(应急管理综合行政执法大队)</t>
  </si>
  <si>
    <t>20230211-管理(应急管理综合行政执法大队)</t>
  </si>
  <si>
    <t>20230212-管理(政府发展研究中心)</t>
  </si>
  <si>
    <t>20230213-管理(中小企业服务中心)</t>
  </si>
  <si>
    <t>20230214-专业技术(中小企业服务中心)</t>
  </si>
  <si>
    <t>20230215-管理(县直机关党员教育服务中心)</t>
  </si>
  <si>
    <t>20230216-专业技术(社会福利院)</t>
  </si>
  <si>
    <t>20230217-专业技术(财政信息中心)</t>
  </si>
  <si>
    <t>20230218-专业技术(乡镇财政所)</t>
  </si>
  <si>
    <t>20230219-专业技术(乡镇财政所)</t>
  </si>
  <si>
    <t>20230220-专业技术(运河自然资源和规划所)</t>
  </si>
  <si>
    <t>20230221-专业技术(虹城自然资源和规划所)</t>
  </si>
  <si>
    <t>20230222-专业技术(泗水自然资源和规划所)</t>
  </si>
  <si>
    <t>20230223-管理(公路事业发展中心)</t>
  </si>
  <si>
    <t>20230224-管理(道路运输事业发展中心)</t>
  </si>
  <si>
    <t>20230225-管理(交通运输综合行政执法大队)</t>
  </si>
  <si>
    <t>20230226-管理(交通运输综合行政执法大队)</t>
  </si>
  <si>
    <t>20230227-管理(交通运输综合行政执法大队)</t>
  </si>
  <si>
    <t>20230228-专业技术(农业机械化技术推广中心)</t>
  </si>
  <si>
    <t>20230229-管理(农机监理站)</t>
  </si>
  <si>
    <t>20230230-专业技术(水产站)</t>
  </si>
  <si>
    <t>20230231-专业技术(宿州市河道管理处泗县新汴河管理中心)</t>
  </si>
  <si>
    <t>20230232-专业技术(宿州市河道管理处泗县新汴河管理中心)</t>
  </si>
  <si>
    <t>20230233-管理(文化馆)</t>
  </si>
  <si>
    <t>20230234-专业技术(固定资产投资审计中心)</t>
  </si>
  <si>
    <t>20230235-专业技术(市场监管综合行政执法大队)</t>
  </si>
  <si>
    <t>20230236-专业技术(园林管理处)</t>
  </si>
  <si>
    <t>20230237-专业技术(环境卫生管理处)</t>
  </si>
  <si>
    <t>20230238-专业技术(环境卫生管理处)</t>
  </si>
  <si>
    <t>20230239-管理(城市管理综合执法大队)</t>
  </si>
  <si>
    <t>20230240-管理(城市管理综合执法大队)</t>
  </si>
  <si>
    <t>20230241-专业技术(邮政业发展中心)</t>
  </si>
  <si>
    <t>20230242-专业技术(疾病预防控制中心)</t>
  </si>
  <si>
    <t>20230243-专业技术(疾病预防控制中心)</t>
  </si>
  <si>
    <t>20230244-专业技术(妇幼保健计划生育服务中心)</t>
  </si>
  <si>
    <t>20230245-专业技术(妇幼保健计划生育服务中心)</t>
  </si>
  <si>
    <t>20230246-专业技术(草沟镇文化广播电视工作站)</t>
  </si>
  <si>
    <t>20230247-管理(黄圩镇文化广播电视工作站)</t>
  </si>
  <si>
    <t>20230248-专业技术(刘圩镇文化广播电视工作站)</t>
  </si>
  <si>
    <t>20230249-专业技术(大庄镇综合行政执法大队)</t>
  </si>
  <si>
    <t>20230250-管理(大庄镇社会事务中心)</t>
  </si>
  <si>
    <t>20230251-管理(大庄镇平安建设中心)</t>
  </si>
  <si>
    <t>20230252-管理(大庄镇村镇建设中心)</t>
  </si>
  <si>
    <t>20230253-专业技术(大庄镇财政所)</t>
  </si>
  <si>
    <t>20230254-管理(运河街道社会事务中心)</t>
  </si>
  <si>
    <t>20230255-管理(运河街道经济发展中心)</t>
  </si>
  <si>
    <t>20230256-管理(运河街道城市建设管理服务中心)</t>
  </si>
  <si>
    <t>20230257-管理(虹城街道经济发展中心)</t>
  </si>
  <si>
    <t>20230258-管理(虹城街道经济发展中心)</t>
  </si>
  <si>
    <t>20230259-专业技术(泗水街道社会事务中心)</t>
  </si>
  <si>
    <t>20230260-管理(泗水街道经济发展中心)</t>
  </si>
  <si>
    <t>20230261-专业技术(泗水街道经济发展中心)</t>
  </si>
  <si>
    <t>20230262-管理(泗水街道城市建设管理服务中心)</t>
  </si>
  <si>
    <t>20230263-专业技术(泗水街道城市建设管理服务中心)</t>
  </si>
  <si>
    <t>20230264-专业技术(泗水街道城市建设管理服务中心)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</si>
</sst>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3"/>
  <sheetViews>
    <sheetView tabSelected="1" zoomScaleSheetLayoutView="100" workbookViewId="0" topLeftCell="A1">
      <selection activeCell="L18" sqref="L18"/>
    </sheetView>
  </sheetViews>
  <sheetFormatPr defaultColWidth="9.00390625" defaultRowHeight="15"/>
  <cols>
    <col min="1" max="1" width="5.7109375" style="2" customWidth="1"/>
    <col min="2" max="2" width="55.8515625" style="2" customWidth="1"/>
    <col min="3" max="3" width="13.421875" style="3" customWidth="1"/>
    <col min="4" max="4" width="10.421875" style="2" customWidth="1"/>
    <col min="5" max="5" width="13.421875" style="2" customWidth="1"/>
    <col min="6" max="16384" width="9.00390625" style="2" customWidth="1"/>
  </cols>
  <sheetData>
    <row r="1" spans="1:5" s="1" customFormat="1" ht="13.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3.5">
      <c r="A2" s="6">
        <v>1</v>
      </c>
      <c r="B2" s="7" t="s">
        <v>5</v>
      </c>
      <c r="C2" s="7" t="str">
        <f>"2305700307"</f>
        <v>2305700307</v>
      </c>
      <c r="D2" s="7">
        <v>75.6</v>
      </c>
      <c r="E2" s="7"/>
    </row>
    <row r="3" spans="1:5" ht="13.5">
      <c r="A3" s="6">
        <v>2</v>
      </c>
      <c r="B3" s="7" t="s">
        <v>5</v>
      </c>
      <c r="C3" s="7" t="str">
        <f>"2305700110"</f>
        <v>2305700110</v>
      </c>
      <c r="D3" s="7">
        <v>70.5</v>
      </c>
      <c r="E3" s="7"/>
    </row>
    <row r="4" spans="1:5" ht="13.5">
      <c r="A4" s="6">
        <v>3</v>
      </c>
      <c r="B4" s="7" t="s">
        <v>5</v>
      </c>
      <c r="C4" s="7" t="str">
        <f>"2305700315"</f>
        <v>2305700315</v>
      </c>
      <c r="D4" s="7">
        <v>69.1</v>
      </c>
      <c r="E4" s="7"/>
    </row>
    <row r="5" spans="1:5" ht="13.5">
      <c r="A5" s="6">
        <v>4</v>
      </c>
      <c r="B5" s="7" t="s">
        <v>6</v>
      </c>
      <c r="C5" s="7" t="str">
        <f>"2305700629"</f>
        <v>2305700629</v>
      </c>
      <c r="D5" s="7">
        <v>74.9</v>
      </c>
      <c r="E5" s="7"/>
    </row>
    <row r="6" spans="1:5" ht="13.5">
      <c r="A6" s="6">
        <v>5</v>
      </c>
      <c r="B6" s="7" t="s">
        <v>6</v>
      </c>
      <c r="C6" s="7" t="str">
        <f>"2305700429"</f>
        <v>2305700429</v>
      </c>
      <c r="D6" s="7">
        <v>71</v>
      </c>
      <c r="E6" s="7"/>
    </row>
    <row r="7" spans="1:5" ht="13.5">
      <c r="A7" s="6">
        <v>6</v>
      </c>
      <c r="B7" s="7" t="s">
        <v>6</v>
      </c>
      <c r="C7" s="7" t="str">
        <f>"2305700715"</f>
        <v>2305700715</v>
      </c>
      <c r="D7" s="7">
        <v>70.4</v>
      </c>
      <c r="E7" s="7"/>
    </row>
    <row r="8" spans="1:5" ht="13.5">
      <c r="A8" s="6">
        <v>7</v>
      </c>
      <c r="B8" s="7" t="s">
        <v>6</v>
      </c>
      <c r="C8" s="7" t="str">
        <f>"2305700712"</f>
        <v>2305700712</v>
      </c>
      <c r="D8" s="7">
        <v>67.9</v>
      </c>
      <c r="E8" s="7"/>
    </row>
    <row r="9" spans="1:5" ht="13.5">
      <c r="A9" s="6">
        <v>8</v>
      </c>
      <c r="B9" s="7" t="s">
        <v>6</v>
      </c>
      <c r="C9" s="7" t="str">
        <f>"2305700409"</f>
        <v>2305700409</v>
      </c>
      <c r="D9" s="7">
        <v>67.5</v>
      </c>
      <c r="E9" s="7"/>
    </row>
    <row r="10" spans="1:5" ht="13.5">
      <c r="A10" s="6">
        <v>9</v>
      </c>
      <c r="B10" s="7" t="s">
        <v>6</v>
      </c>
      <c r="C10" s="7" t="str">
        <f>"2305700422"</f>
        <v>2305700422</v>
      </c>
      <c r="D10" s="7">
        <v>67.4</v>
      </c>
      <c r="E10" s="7"/>
    </row>
    <row r="11" spans="1:5" ht="13.5">
      <c r="A11" s="6">
        <v>10</v>
      </c>
      <c r="B11" s="7" t="s">
        <v>7</v>
      </c>
      <c r="C11" s="7" t="str">
        <f>"2305700723"</f>
        <v>2305700723</v>
      </c>
      <c r="D11" s="7">
        <v>73.6</v>
      </c>
      <c r="E11" s="7"/>
    </row>
    <row r="12" spans="1:5" ht="13.5">
      <c r="A12" s="6">
        <v>11</v>
      </c>
      <c r="B12" s="7" t="s">
        <v>7</v>
      </c>
      <c r="C12" s="7" t="str">
        <f>"2305700730"</f>
        <v>2305700730</v>
      </c>
      <c r="D12" s="7">
        <v>64.6</v>
      </c>
      <c r="E12" s="7"/>
    </row>
    <row r="13" spans="1:5" ht="13.5">
      <c r="A13" s="6">
        <v>12</v>
      </c>
      <c r="B13" s="7" t="s">
        <v>7</v>
      </c>
      <c r="C13" s="7" t="str">
        <f>"2305700823"</f>
        <v>2305700823</v>
      </c>
      <c r="D13" s="7">
        <v>64.5</v>
      </c>
      <c r="E13" s="7"/>
    </row>
    <row r="14" spans="1:5" ht="13.5">
      <c r="A14" s="6">
        <v>13</v>
      </c>
      <c r="B14" s="7" t="s">
        <v>8</v>
      </c>
      <c r="C14" s="7" t="str">
        <f>"2305700909"</f>
        <v>2305700909</v>
      </c>
      <c r="D14" s="7">
        <v>76.5</v>
      </c>
      <c r="E14" s="7"/>
    </row>
    <row r="15" spans="1:5" ht="13.5">
      <c r="A15" s="6">
        <v>14</v>
      </c>
      <c r="B15" s="7" t="s">
        <v>8</v>
      </c>
      <c r="C15" s="7" t="str">
        <f>"2305700917"</f>
        <v>2305700917</v>
      </c>
      <c r="D15" s="7">
        <v>67.9</v>
      </c>
      <c r="E15" s="7"/>
    </row>
    <row r="16" spans="1:5" ht="13.5">
      <c r="A16" s="6">
        <v>15</v>
      </c>
      <c r="B16" s="7" t="s">
        <v>9</v>
      </c>
      <c r="C16" s="7" t="str">
        <f>"2305701124"</f>
        <v>2305701124</v>
      </c>
      <c r="D16" s="7">
        <v>75.5</v>
      </c>
      <c r="E16" s="7"/>
    </row>
    <row r="17" spans="1:5" ht="13.5">
      <c r="A17" s="6">
        <v>16</v>
      </c>
      <c r="B17" s="7" t="s">
        <v>9</v>
      </c>
      <c r="C17" s="7" t="str">
        <f>"2305701027"</f>
        <v>2305701027</v>
      </c>
      <c r="D17" s="7">
        <v>70.2</v>
      </c>
      <c r="E17" s="7"/>
    </row>
    <row r="18" spans="1:5" ht="13.5">
      <c r="A18" s="6">
        <v>17</v>
      </c>
      <c r="B18" s="7" t="s">
        <v>9</v>
      </c>
      <c r="C18" s="7" t="str">
        <f>"2305701117"</f>
        <v>2305701117</v>
      </c>
      <c r="D18" s="7">
        <v>68.4</v>
      </c>
      <c r="E18" s="7"/>
    </row>
    <row r="19" spans="1:5" ht="13.5">
      <c r="A19" s="6">
        <v>18</v>
      </c>
      <c r="B19" s="7" t="s">
        <v>10</v>
      </c>
      <c r="C19" s="7" t="str">
        <f>"2305701423"</f>
        <v>2305701423</v>
      </c>
      <c r="D19" s="7">
        <v>83.7</v>
      </c>
      <c r="E19" s="7"/>
    </row>
    <row r="20" spans="1:5" ht="13.5">
      <c r="A20" s="6">
        <v>19</v>
      </c>
      <c r="B20" s="7" t="s">
        <v>10</v>
      </c>
      <c r="C20" s="7" t="str">
        <f>"2305701315"</f>
        <v>2305701315</v>
      </c>
      <c r="D20" s="7">
        <v>63.1</v>
      </c>
      <c r="E20" s="7"/>
    </row>
    <row r="21" spans="1:5" ht="13.5">
      <c r="A21" s="6">
        <v>20</v>
      </c>
      <c r="B21" s="7" t="s">
        <v>10</v>
      </c>
      <c r="C21" s="7" t="str">
        <f>"2305701413"</f>
        <v>2305701413</v>
      </c>
      <c r="D21" s="7">
        <v>63.1</v>
      </c>
      <c r="E21" s="7"/>
    </row>
    <row r="22" spans="1:5" ht="13.5">
      <c r="A22" s="6">
        <v>21</v>
      </c>
      <c r="B22" s="7" t="s">
        <v>11</v>
      </c>
      <c r="C22" s="7" t="str">
        <f>"2305701506"</f>
        <v>2305701506</v>
      </c>
      <c r="D22" s="7">
        <v>74.3</v>
      </c>
      <c r="E22" s="7"/>
    </row>
    <row r="23" spans="1:5" ht="13.5">
      <c r="A23" s="6">
        <v>22</v>
      </c>
      <c r="B23" s="7" t="s">
        <v>11</v>
      </c>
      <c r="C23" s="7" t="str">
        <f>"2305701604"</f>
        <v>2305701604</v>
      </c>
      <c r="D23" s="7">
        <v>73.4</v>
      </c>
      <c r="E23" s="7"/>
    </row>
    <row r="24" spans="1:5" ht="13.5">
      <c r="A24" s="6">
        <v>23</v>
      </c>
      <c r="B24" s="7" t="s">
        <v>11</v>
      </c>
      <c r="C24" s="7" t="str">
        <f>"2305701719"</f>
        <v>2305701719</v>
      </c>
      <c r="D24" s="7">
        <v>71</v>
      </c>
      <c r="E24" s="7"/>
    </row>
    <row r="25" spans="1:5" ht="13.5">
      <c r="A25" s="6">
        <v>24</v>
      </c>
      <c r="B25" s="7" t="s">
        <v>12</v>
      </c>
      <c r="C25" s="7" t="str">
        <f>"2305701823"</f>
        <v>2305701823</v>
      </c>
      <c r="D25" s="7">
        <v>77.1</v>
      </c>
      <c r="E25" s="7"/>
    </row>
    <row r="26" spans="1:5" ht="13.5">
      <c r="A26" s="6">
        <v>25</v>
      </c>
      <c r="B26" s="7" t="s">
        <v>12</v>
      </c>
      <c r="C26" s="7" t="str">
        <f>"2305701912"</f>
        <v>2305701912</v>
      </c>
      <c r="D26" s="7">
        <v>68.6</v>
      </c>
      <c r="E26" s="7"/>
    </row>
    <row r="27" spans="1:5" ht="13.5">
      <c r="A27" s="6">
        <v>26</v>
      </c>
      <c r="B27" s="7" t="s">
        <v>12</v>
      </c>
      <c r="C27" s="7" t="str">
        <f>"2305701824"</f>
        <v>2305701824</v>
      </c>
      <c r="D27" s="7">
        <v>68.5</v>
      </c>
      <c r="E27" s="7"/>
    </row>
    <row r="28" spans="1:5" ht="13.5">
      <c r="A28" s="6">
        <v>27</v>
      </c>
      <c r="B28" s="7" t="s">
        <v>13</v>
      </c>
      <c r="C28" s="7" t="str">
        <f>"2305702006"</f>
        <v>2305702006</v>
      </c>
      <c r="D28" s="7">
        <v>73.5</v>
      </c>
      <c r="E28" s="7"/>
    </row>
    <row r="29" spans="1:5" ht="13.5">
      <c r="A29" s="6">
        <v>28</v>
      </c>
      <c r="B29" s="7" t="s">
        <v>13</v>
      </c>
      <c r="C29" s="7" t="str">
        <f>"2305702113"</f>
        <v>2305702113</v>
      </c>
      <c r="D29" s="7">
        <v>73.4</v>
      </c>
      <c r="E29" s="7"/>
    </row>
    <row r="30" spans="1:5" ht="13.5">
      <c r="A30" s="6">
        <v>29</v>
      </c>
      <c r="B30" s="7" t="s">
        <v>14</v>
      </c>
      <c r="C30" s="7" t="str">
        <f>"2305702130"</f>
        <v>2305702130</v>
      </c>
      <c r="D30" s="7">
        <v>70.5</v>
      </c>
      <c r="E30" s="7"/>
    </row>
    <row r="31" spans="1:5" ht="13.5">
      <c r="A31" s="6">
        <v>30</v>
      </c>
      <c r="B31" s="7" t="s">
        <v>14</v>
      </c>
      <c r="C31" s="7" t="str">
        <f>"2305702209"</f>
        <v>2305702209</v>
      </c>
      <c r="D31" s="7">
        <v>65</v>
      </c>
      <c r="E31" s="7"/>
    </row>
    <row r="32" spans="1:5" ht="13.5">
      <c r="A32" s="6">
        <v>31</v>
      </c>
      <c r="B32" s="7" t="s">
        <v>14</v>
      </c>
      <c r="C32" s="7" t="str">
        <f>"2305702115"</f>
        <v>2305702115</v>
      </c>
      <c r="D32" s="7">
        <v>62.9</v>
      </c>
      <c r="E32" s="7"/>
    </row>
    <row r="33" spans="1:5" ht="13.5">
      <c r="A33" s="6">
        <v>32</v>
      </c>
      <c r="B33" s="7" t="s">
        <v>15</v>
      </c>
      <c r="C33" s="7" t="str">
        <f>"2305702301"</f>
        <v>2305702301</v>
      </c>
      <c r="D33" s="7">
        <v>67.5</v>
      </c>
      <c r="E33" s="7"/>
    </row>
    <row r="34" spans="1:5" ht="13.5">
      <c r="A34" s="6">
        <v>33</v>
      </c>
      <c r="B34" s="7" t="s">
        <v>15</v>
      </c>
      <c r="C34" s="7" t="str">
        <f>"2305702217"</f>
        <v>2305702217</v>
      </c>
      <c r="D34" s="7">
        <v>67.4</v>
      </c>
      <c r="E34" s="7"/>
    </row>
    <row r="35" spans="1:5" ht="13.5">
      <c r="A35" s="6">
        <v>34</v>
      </c>
      <c r="B35" s="7" t="s">
        <v>15</v>
      </c>
      <c r="C35" s="7" t="str">
        <f>"2305702223"</f>
        <v>2305702223</v>
      </c>
      <c r="D35" s="7">
        <v>63.1</v>
      </c>
      <c r="E35" s="7"/>
    </row>
    <row r="36" spans="1:5" ht="13.5">
      <c r="A36" s="6">
        <v>35</v>
      </c>
      <c r="B36" s="7" t="s">
        <v>16</v>
      </c>
      <c r="C36" s="7" t="str">
        <f>"2305702308"</f>
        <v>2305702308</v>
      </c>
      <c r="D36" s="7">
        <v>75.6</v>
      </c>
      <c r="E36" s="7"/>
    </row>
    <row r="37" spans="1:5" ht="13.5">
      <c r="A37" s="6">
        <v>36</v>
      </c>
      <c r="B37" s="7" t="s">
        <v>16</v>
      </c>
      <c r="C37" s="7" t="str">
        <f>"2305702310"</f>
        <v>2305702310</v>
      </c>
      <c r="D37" s="7">
        <v>74.9</v>
      </c>
      <c r="E37" s="7"/>
    </row>
    <row r="38" spans="1:5" ht="13.5">
      <c r="A38" s="6">
        <v>37</v>
      </c>
      <c r="B38" s="7" t="s">
        <v>16</v>
      </c>
      <c r="C38" s="7" t="str">
        <f>"2305702501"</f>
        <v>2305702501</v>
      </c>
      <c r="D38" s="7">
        <v>72.5</v>
      </c>
      <c r="E38" s="7"/>
    </row>
    <row r="39" spans="1:5" ht="13.5">
      <c r="A39" s="6">
        <v>38</v>
      </c>
      <c r="B39" s="7" t="s">
        <v>17</v>
      </c>
      <c r="C39" s="7" t="str">
        <f>"2305702619"</f>
        <v>2305702619</v>
      </c>
      <c r="D39" s="7">
        <v>70.9</v>
      </c>
      <c r="E39" s="7"/>
    </row>
    <row r="40" spans="1:5" ht="13.5">
      <c r="A40" s="6">
        <v>39</v>
      </c>
      <c r="B40" s="7" t="s">
        <v>17</v>
      </c>
      <c r="C40" s="7" t="str">
        <f>"2305702624"</f>
        <v>2305702624</v>
      </c>
      <c r="D40" s="7">
        <v>70.9</v>
      </c>
      <c r="E40" s="7"/>
    </row>
    <row r="41" spans="1:5" ht="13.5">
      <c r="A41" s="6">
        <v>40</v>
      </c>
      <c r="B41" s="7" t="s">
        <v>17</v>
      </c>
      <c r="C41" s="7" t="str">
        <f>"2305702701"</f>
        <v>2305702701</v>
      </c>
      <c r="D41" s="7">
        <v>70.7</v>
      </c>
      <c r="E41" s="7"/>
    </row>
    <row r="42" spans="1:5" ht="13.5">
      <c r="A42" s="6">
        <v>41</v>
      </c>
      <c r="B42" s="7" t="s">
        <v>18</v>
      </c>
      <c r="C42" s="7" t="str">
        <f>"2305702908"</f>
        <v>2305702908</v>
      </c>
      <c r="D42" s="7">
        <v>79.6</v>
      </c>
      <c r="E42" s="7"/>
    </row>
    <row r="43" spans="1:5" ht="13.5">
      <c r="A43" s="6">
        <v>42</v>
      </c>
      <c r="B43" s="7" t="s">
        <v>18</v>
      </c>
      <c r="C43" s="7" t="str">
        <f>"2305702825"</f>
        <v>2305702825</v>
      </c>
      <c r="D43" s="7">
        <v>72.5</v>
      </c>
      <c r="E43" s="7"/>
    </row>
    <row r="44" spans="1:5" ht="13.5">
      <c r="A44" s="6">
        <v>43</v>
      </c>
      <c r="B44" s="7" t="s">
        <v>18</v>
      </c>
      <c r="C44" s="7" t="str">
        <f>"2305702917"</f>
        <v>2305702917</v>
      </c>
      <c r="D44" s="7">
        <v>67.9</v>
      </c>
      <c r="E44" s="7"/>
    </row>
    <row r="45" spans="1:5" ht="13.5">
      <c r="A45" s="6">
        <v>44</v>
      </c>
      <c r="B45" s="7" t="s">
        <v>19</v>
      </c>
      <c r="C45" s="7" t="str">
        <f>"2305703017"</f>
        <v>2305703017</v>
      </c>
      <c r="D45" s="7">
        <v>69.1</v>
      </c>
      <c r="E45" s="7"/>
    </row>
    <row r="46" spans="1:5" ht="13.5">
      <c r="A46" s="6">
        <v>45</v>
      </c>
      <c r="B46" s="7" t="s">
        <v>19</v>
      </c>
      <c r="C46" s="7" t="str">
        <f>"2305703113"</f>
        <v>2305703113</v>
      </c>
      <c r="D46" s="7">
        <v>69.1</v>
      </c>
      <c r="E46" s="7"/>
    </row>
    <row r="47" spans="1:5" ht="13.5">
      <c r="A47" s="6">
        <v>46</v>
      </c>
      <c r="B47" s="7" t="s">
        <v>19</v>
      </c>
      <c r="C47" s="7" t="str">
        <f>"2305703127"</f>
        <v>2305703127</v>
      </c>
      <c r="D47" s="7">
        <v>67.9</v>
      </c>
      <c r="E47" s="7"/>
    </row>
    <row r="48" spans="1:5" ht="13.5">
      <c r="A48" s="6">
        <v>47</v>
      </c>
      <c r="B48" s="7" t="s">
        <v>20</v>
      </c>
      <c r="C48" s="7" t="str">
        <f>"2305703505"</f>
        <v>2305703505</v>
      </c>
      <c r="D48" s="7">
        <v>70.3</v>
      </c>
      <c r="E48" s="7"/>
    </row>
    <row r="49" spans="1:5" ht="13.5">
      <c r="A49" s="6">
        <v>48</v>
      </c>
      <c r="B49" s="7" t="s">
        <v>20</v>
      </c>
      <c r="C49" s="7" t="str">
        <f>"2305703412"</f>
        <v>2305703412</v>
      </c>
      <c r="D49" s="7">
        <v>69.6</v>
      </c>
      <c r="E49" s="7"/>
    </row>
    <row r="50" spans="1:5" ht="13.5">
      <c r="A50" s="6">
        <v>49</v>
      </c>
      <c r="B50" s="7" t="s">
        <v>20</v>
      </c>
      <c r="C50" s="7" t="str">
        <f>"2305703530"</f>
        <v>2305703530</v>
      </c>
      <c r="D50" s="7">
        <v>68.5</v>
      </c>
      <c r="E50" s="7"/>
    </row>
    <row r="51" spans="1:5" ht="13.5">
      <c r="A51" s="6">
        <v>50</v>
      </c>
      <c r="B51" s="7" t="s">
        <v>21</v>
      </c>
      <c r="C51" s="7" t="str">
        <f>"2305703715"</f>
        <v>2305703715</v>
      </c>
      <c r="D51" s="7">
        <v>74.7</v>
      </c>
      <c r="E51" s="7"/>
    </row>
    <row r="52" spans="1:5" ht="13.5">
      <c r="A52" s="6">
        <v>51</v>
      </c>
      <c r="B52" s="7" t="s">
        <v>21</v>
      </c>
      <c r="C52" s="7" t="str">
        <f>"2305703610"</f>
        <v>2305703610</v>
      </c>
      <c r="D52" s="7">
        <v>73.1</v>
      </c>
      <c r="E52" s="7"/>
    </row>
    <row r="53" spans="1:5" ht="13.5">
      <c r="A53" s="6">
        <v>52</v>
      </c>
      <c r="B53" s="7" t="s">
        <v>21</v>
      </c>
      <c r="C53" s="7" t="str">
        <f>"2305703705"</f>
        <v>2305703705</v>
      </c>
      <c r="D53" s="7">
        <v>71.3</v>
      </c>
      <c r="E53" s="7"/>
    </row>
    <row r="54" spans="1:5" ht="13.5">
      <c r="A54" s="6">
        <v>53</v>
      </c>
      <c r="B54" s="7" t="s">
        <v>22</v>
      </c>
      <c r="C54" s="7" t="str">
        <f>"2305703916"</f>
        <v>2305703916</v>
      </c>
      <c r="D54" s="7">
        <v>79</v>
      </c>
      <c r="E54" s="7"/>
    </row>
    <row r="55" spans="1:5" ht="13.5">
      <c r="A55" s="6">
        <v>54</v>
      </c>
      <c r="B55" s="7" t="s">
        <v>22</v>
      </c>
      <c r="C55" s="7" t="str">
        <f>"2305703807"</f>
        <v>2305703807</v>
      </c>
      <c r="D55" s="7">
        <v>72.6</v>
      </c>
      <c r="E55" s="7"/>
    </row>
    <row r="56" spans="1:5" ht="13.5">
      <c r="A56" s="6">
        <v>55</v>
      </c>
      <c r="B56" s="7" t="s">
        <v>22</v>
      </c>
      <c r="C56" s="7" t="str">
        <f>"2305704103"</f>
        <v>2305704103</v>
      </c>
      <c r="D56" s="7">
        <v>70.5</v>
      </c>
      <c r="E56" s="7"/>
    </row>
    <row r="57" spans="1:5" ht="13.5">
      <c r="A57" s="6">
        <v>56</v>
      </c>
      <c r="B57" s="7" t="s">
        <v>22</v>
      </c>
      <c r="C57" s="7" t="str">
        <f>"2305704021"</f>
        <v>2305704021</v>
      </c>
      <c r="D57" s="7">
        <v>70.3</v>
      </c>
      <c r="E57" s="7"/>
    </row>
    <row r="58" spans="1:5" ht="13.5">
      <c r="A58" s="6">
        <v>57</v>
      </c>
      <c r="B58" s="7" t="s">
        <v>22</v>
      </c>
      <c r="C58" s="7" t="str">
        <f>"2305704110"</f>
        <v>2305704110</v>
      </c>
      <c r="D58" s="7">
        <v>69.7</v>
      </c>
      <c r="E58" s="7"/>
    </row>
    <row r="59" spans="1:5" ht="13.5">
      <c r="A59" s="6">
        <v>58</v>
      </c>
      <c r="B59" s="7" t="s">
        <v>22</v>
      </c>
      <c r="C59" s="7" t="str">
        <f>"2305703805"</f>
        <v>2305703805</v>
      </c>
      <c r="D59" s="7">
        <v>68.5</v>
      </c>
      <c r="E59" s="7"/>
    </row>
    <row r="60" spans="1:5" ht="13.5">
      <c r="A60" s="6">
        <v>59</v>
      </c>
      <c r="B60" s="7" t="s">
        <v>22</v>
      </c>
      <c r="C60" s="7" t="str">
        <f>"2305703926"</f>
        <v>2305703926</v>
      </c>
      <c r="D60" s="7">
        <v>68.4</v>
      </c>
      <c r="E60" s="7"/>
    </row>
    <row r="61" spans="1:5" ht="13.5">
      <c r="A61" s="6">
        <v>60</v>
      </c>
      <c r="B61" s="7" t="s">
        <v>22</v>
      </c>
      <c r="C61" s="7" t="str">
        <f>"2305703924"</f>
        <v>2305703924</v>
      </c>
      <c r="D61" s="7">
        <v>68</v>
      </c>
      <c r="E61" s="7"/>
    </row>
    <row r="62" spans="1:5" ht="13.5">
      <c r="A62" s="6">
        <v>61</v>
      </c>
      <c r="B62" s="7" t="s">
        <v>22</v>
      </c>
      <c r="C62" s="7" t="str">
        <f>"2305704101"</f>
        <v>2305704101</v>
      </c>
      <c r="D62" s="7">
        <v>67.3</v>
      </c>
      <c r="E62" s="7"/>
    </row>
    <row r="63" spans="1:5" ht="13.5">
      <c r="A63" s="6">
        <v>62</v>
      </c>
      <c r="B63" s="7" t="s">
        <v>22</v>
      </c>
      <c r="C63" s="7" t="str">
        <f>"2305704003"</f>
        <v>2305704003</v>
      </c>
      <c r="D63" s="7">
        <v>67.1</v>
      </c>
      <c r="E63" s="7"/>
    </row>
    <row r="64" spans="1:5" ht="13.5">
      <c r="A64" s="6">
        <v>63</v>
      </c>
      <c r="B64" s="7" t="s">
        <v>23</v>
      </c>
      <c r="C64" s="7" t="str">
        <f>"2305704215"</f>
        <v>2305704215</v>
      </c>
      <c r="D64" s="7">
        <v>76.6</v>
      </c>
      <c r="E64" s="7"/>
    </row>
    <row r="65" spans="1:5" ht="13.5">
      <c r="A65" s="6">
        <v>64</v>
      </c>
      <c r="B65" s="7" t="s">
        <v>23</v>
      </c>
      <c r="C65" s="7" t="str">
        <f>"2305704309"</f>
        <v>2305704309</v>
      </c>
      <c r="D65" s="7">
        <v>72.9</v>
      </c>
      <c r="E65" s="7"/>
    </row>
    <row r="66" spans="1:5" ht="13.5">
      <c r="A66" s="6">
        <v>65</v>
      </c>
      <c r="B66" s="7" t="s">
        <v>23</v>
      </c>
      <c r="C66" s="7" t="str">
        <f>"2305704202"</f>
        <v>2305704202</v>
      </c>
      <c r="D66" s="7">
        <v>70.1</v>
      </c>
      <c r="E66" s="7"/>
    </row>
    <row r="67" spans="1:5" ht="13.5">
      <c r="A67" s="6">
        <v>66</v>
      </c>
      <c r="B67" s="7" t="s">
        <v>23</v>
      </c>
      <c r="C67" s="7" t="str">
        <f>"2305704226"</f>
        <v>2305704226</v>
      </c>
      <c r="D67" s="7">
        <v>68.4</v>
      </c>
      <c r="E67" s="7"/>
    </row>
    <row r="68" spans="1:5" ht="13.5">
      <c r="A68" s="6">
        <v>67</v>
      </c>
      <c r="B68" s="7" t="s">
        <v>23</v>
      </c>
      <c r="C68" s="7" t="str">
        <f>"2305704211"</f>
        <v>2305704211</v>
      </c>
      <c r="D68" s="7">
        <v>67.3</v>
      </c>
      <c r="E68" s="7"/>
    </row>
    <row r="69" spans="1:5" ht="13.5">
      <c r="A69" s="6">
        <v>68</v>
      </c>
      <c r="B69" s="7" t="s">
        <v>24</v>
      </c>
      <c r="C69" s="7" t="str">
        <f>"2305704415"</f>
        <v>2305704415</v>
      </c>
      <c r="D69" s="7">
        <v>66.5</v>
      </c>
      <c r="E69" s="7"/>
    </row>
    <row r="70" spans="1:5" ht="13.5">
      <c r="A70" s="6">
        <v>69</v>
      </c>
      <c r="B70" s="7" t="s">
        <v>24</v>
      </c>
      <c r="C70" s="7" t="str">
        <f>"2305704506"</f>
        <v>2305704506</v>
      </c>
      <c r="D70" s="7">
        <v>65.1</v>
      </c>
      <c r="E70" s="7"/>
    </row>
    <row r="71" spans="1:5" ht="13.5">
      <c r="A71" s="6">
        <v>70</v>
      </c>
      <c r="B71" s="7" t="s">
        <v>24</v>
      </c>
      <c r="C71" s="7" t="str">
        <f>"2305704325"</f>
        <v>2305704325</v>
      </c>
      <c r="D71" s="7">
        <v>64.5</v>
      </c>
      <c r="E71" s="7"/>
    </row>
    <row r="72" spans="1:5" ht="13.5">
      <c r="A72" s="6">
        <v>71</v>
      </c>
      <c r="B72" s="7" t="s">
        <v>25</v>
      </c>
      <c r="C72" s="7" t="str">
        <f>"2305704527"</f>
        <v>2305704527</v>
      </c>
      <c r="D72" s="7">
        <v>74.9</v>
      </c>
      <c r="E72" s="7"/>
    </row>
    <row r="73" spans="1:5" ht="13.5">
      <c r="A73" s="6">
        <v>72</v>
      </c>
      <c r="B73" s="7" t="s">
        <v>25</v>
      </c>
      <c r="C73" s="7" t="str">
        <f>"2305704606"</f>
        <v>2305704606</v>
      </c>
      <c r="D73" s="7">
        <v>72.6</v>
      </c>
      <c r="E73" s="7"/>
    </row>
    <row r="74" spans="1:5" ht="13.5">
      <c r="A74" s="6">
        <v>73</v>
      </c>
      <c r="B74" s="7" t="s">
        <v>25</v>
      </c>
      <c r="C74" s="7" t="str">
        <f>"2305704611"</f>
        <v>2305704611</v>
      </c>
      <c r="D74" s="7">
        <v>71.1</v>
      </c>
      <c r="E74" s="7"/>
    </row>
    <row r="75" spans="1:5" ht="13.5">
      <c r="A75" s="6">
        <v>74</v>
      </c>
      <c r="B75" s="7" t="s">
        <v>26</v>
      </c>
      <c r="C75" s="7" t="str">
        <f>"2305704715"</f>
        <v>2305704715</v>
      </c>
      <c r="D75" s="7">
        <v>72.6</v>
      </c>
      <c r="E75" s="7"/>
    </row>
    <row r="76" spans="1:5" ht="13.5">
      <c r="A76" s="6">
        <v>75</v>
      </c>
      <c r="B76" s="7" t="s">
        <v>26</v>
      </c>
      <c r="C76" s="7" t="str">
        <f>"2305704620"</f>
        <v>2305704620</v>
      </c>
      <c r="D76" s="7">
        <v>66.6</v>
      </c>
      <c r="E76" s="7"/>
    </row>
    <row r="77" spans="1:5" ht="13.5">
      <c r="A77" s="6">
        <v>76</v>
      </c>
      <c r="B77" s="7" t="s">
        <v>26</v>
      </c>
      <c r="C77" s="7" t="str">
        <f>"2305704619"</f>
        <v>2305704619</v>
      </c>
      <c r="D77" s="7">
        <v>62.1</v>
      </c>
      <c r="E77" s="7"/>
    </row>
    <row r="78" spans="1:5" ht="13.5">
      <c r="A78" s="6">
        <v>77</v>
      </c>
      <c r="B78" s="7" t="s">
        <v>27</v>
      </c>
      <c r="C78" s="7" t="str">
        <f>"2305704722"</f>
        <v>2305704722</v>
      </c>
      <c r="D78" s="7">
        <v>77.5</v>
      </c>
      <c r="E78" s="7"/>
    </row>
    <row r="79" spans="1:5" ht="13.5">
      <c r="A79" s="6">
        <v>78</v>
      </c>
      <c r="B79" s="7" t="s">
        <v>27</v>
      </c>
      <c r="C79" s="7" t="str">
        <f>"2305704819"</f>
        <v>2305704819</v>
      </c>
      <c r="D79" s="7">
        <v>66.9</v>
      </c>
      <c r="E79" s="7"/>
    </row>
    <row r="80" spans="1:5" ht="13.5">
      <c r="A80" s="6">
        <v>79</v>
      </c>
      <c r="B80" s="7" t="s">
        <v>27</v>
      </c>
      <c r="C80" s="7" t="str">
        <f>"2305704727"</f>
        <v>2305704727</v>
      </c>
      <c r="D80" s="7">
        <v>66.4</v>
      </c>
      <c r="E80" s="7"/>
    </row>
    <row r="81" spans="1:5" ht="13.5">
      <c r="A81" s="6">
        <v>80</v>
      </c>
      <c r="B81" s="7" t="s">
        <v>28</v>
      </c>
      <c r="C81" s="7" t="str">
        <f>"2305704820"</f>
        <v>2305704820</v>
      </c>
      <c r="D81" s="7">
        <v>60.7</v>
      </c>
      <c r="E81" s="7"/>
    </row>
    <row r="82" spans="1:5" ht="13.5">
      <c r="A82" s="6">
        <v>81</v>
      </c>
      <c r="B82" s="7" t="s">
        <v>29</v>
      </c>
      <c r="C82" s="7" t="str">
        <f>"2305705102"</f>
        <v>2305705102</v>
      </c>
      <c r="D82" s="7">
        <v>76.4</v>
      </c>
      <c r="E82" s="7"/>
    </row>
    <row r="83" spans="1:5" ht="13.5">
      <c r="A83" s="6">
        <v>82</v>
      </c>
      <c r="B83" s="7" t="s">
        <v>29</v>
      </c>
      <c r="C83" s="7" t="str">
        <f>"2305705015"</f>
        <v>2305705015</v>
      </c>
      <c r="D83" s="7">
        <v>73.4</v>
      </c>
      <c r="E83" s="7"/>
    </row>
    <row r="84" spans="1:5" ht="13.5">
      <c r="A84" s="6">
        <v>83</v>
      </c>
      <c r="B84" s="7" t="s">
        <v>29</v>
      </c>
      <c r="C84" s="7" t="str">
        <f>"2305705003"</f>
        <v>2305705003</v>
      </c>
      <c r="D84" s="7">
        <v>70</v>
      </c>
      <c r="E84" s="7"/>
    </row>
    <row r="85" spans="1:5" ht="13.5">
      <c r="A85" s="6">
        <v>84</v>
      </c>
      <c r="B85" s="7" t="s">
        <v>29</v>
      </c>
      <c r="C85" s="7" t="str">
        <f>"2305705115"</f>
        <v>2305705115</v>
      </c>
      <c r="D85" s="7">
        <v>69.6</v>
      </c>
      <c r="E85" s="7"/>
    </row>
    <row r="86" spans="1:5" ht="13.5">
      <c r="A86" s="6">
        <v>85</v>
      </c>
      <c r="B86" s="7" t="s">
        <v>29</v>
      </c>
      <c r="C86" s="7" t="str">
        <f>"2305704824"</f>
        <v>2305704824</v>
      </c>
      <c r="D86" s="7">
        <v>68.1</v>
      </c>
      <c r="E86" s="7"/>
    </row>
    <row r="87" spans="1:5" ht="13.5">
      <c r="A87" s="6">
        <v>86</v>
      </c>
      <c r="B87" s="7" t="s">
        <v>29</v>
      </c>
      <c r="C87" s="7" t="str">
        <f>"2305704830"</f>
        <v>2305704830</v>
      </c>
      <c r="D87" s="7">
        <v>67.8</v>
      </c>
      <c r="E87" s="7"/>
    </row>
    <row r="88" spans="1:5" ht="13.5">
      <c r="A88" s="6">
        <v>87</v>
      </c>
      <c r="B88" s="7" t="s">
        <v>29</v>
      </c>
      <c r="C88" s="7" t="str">
        <f>"2305705113"</f>
        <v>2305705113</v>
      </c>
      <c r="D88" s="7">
        <v>67.6</v>
      </c>
      <c r="E88" s="7"/>
    </row>
    <row r="89" spans="1:5" ht="13.5">
      <c r="A89" s="6">
        <v>88</v>
      </c>
      <c r="B89" s="7" t="s">
        <v>29</v>
      </c>
      <c r="C89" s="7" t="str">
        <f>"2305705020"</f>
        <v>2305705020</v>
      </c>
      <c r="D89" s="7">
        <v>67.5</v>
      </c>
      <c r="E89" s="7"/>
    </row>
    <row r="90" spans="1:5" ht="13.5">
      <c r="A90" s="6">
        <v>89</v>
      </c>
      <c r="B90" s="7" t="s">
        <v>29</v>
      </c>
      <c r="C90" s="7" t="str">
        <f>"2305705004"</f>
        <v>2305705004</v>
      </c>
      <c r="D90" s="7">
        <v>67.4</v>
      </c>
      <c r="E90" s="7"/>
    </row>
    <row r="91" spans="1:5" ht="13.5">
      <c r="A91" s="6">
        <v>90</v>
      </c>
      <c r="B91" s="7" t="s">
        <v>29</v>
      </c>
      <c r="C91" s="7" t="str">
        <f>"2305704919"</f>
        <v>2305704919</v>
      </c>
      <c r="D91" s="7">
        <v>65.5</v>
      </c>
      <c r="E91" s="7"/>
    </row>
    <row r="92" spans="1:5" ht="13.5">
      <c r="A92" s="6">
        <v>91</v>
      </c>
      <c r="B92" s="7" t="s">
        <v>29</v>
      </c>
      <c r="C92" s="7" t="str">
        <f>"2305704918"</f>
        <v>2305704918</v>
      </c>
      <c r="D92" s="7">
        <v>65</v>
      </c>
      <c r="E92" s="7"/>
    </row>
    <row r="93" spans="1:5" ht="13.5">
      <c r="A93" s="6">
        <v>92</v>
      </c>
      <c r="B93" s="7" t="s">
        <v>29</v>
      </c>
      <c r="C93" s="7" t="str">
        <f>"2305704930"</f>
        <v>2305704930</v>
      </c>
      <c r="D93" s="7">
        <v>63.6</v>
      </c>
      <c r="E93" s="7"/>
    </row>
    <row r="94" spans="1:5" ht="13.5">
      <c r="A94" s="6">
        <v>93</v>
      </c>
      <c r="B94" s="8" t="s">
        <v>30</v>
      </c>
      <c r="C94" s="8" t="str">
        <f>"2305705410"</f>
        <v>2305705410</v>
      </c>
      <c r="D94" s="8">
        <v>81.1</v>
      </c>
      <c r="E94" s="8"/>
    </row>
    <row r="95" spans="1:5" ht="13.5">
      <c r="A95" s="6">
        <v>94</v>
      </c>
      <c r="B95" s="7" t="s">
        <v>30</v>
      </c>
      <c r="C95" s="7" t="str">
        <f>"2305705413"</f>
        <v>2305705413</v>
      </c>
      <c r="D95" s="7">
        <v>70.4</v>
      </c>
      <c r="E95" s="7"/>
    </row>
    <row r="96" spans="1:5" ht="13.5">
      <c r="A96" s="6">
        <v>95</v>
      </c>
      <c r="B96" s="7" t="s">
        <v>30</v>
      </c>
      <c r="C96" s="7" t="str">
        <f>"2305705203"</f>
        <v>2305705203</v>
      </c>
      <c r="D96" s="7">
        <v>70</v>
      </c>
      <c r="E96" s="7"/>
    </row>
    <row r="97" spans="1:5" ht="13.5">
      <c r="A97" s="6">
        <v>96</v>
      </c>
      <c r="B97" s="7" t="s">
        <v>30</v>
      </c>
      <c r="C97" s="7" t="str">
        <f>"2305705204"</f>
        <v>2305705204</v>
      </c>
      <c r="D97" s="7">
        <v>69.5</v>
      </c>
      <c r="E97" s="7"/>
    </row>
    <row r="98" spans="1:5" ht="13.5">
      <c r="A98" s="6">
        <v>97</v>
      </c>
      <c r="B98" s="7" t="s">
        <v>30</v>
      </c>
      <c r="C98" s="7" t="str">
        <f>"2305705219"</f>
        <v>2305705219</v>
      </c>
      <c r="D98" s="7">
        <v>69.4</v>
      </c>
      <c r="E98" s="7"/>
    </row>
    <row r="99" spans="1:5" ht="13.5">
      <c r="A99" s="6">
        <v>98</v>
      </c>
      <c r="B99" s="7" t="s">
        <v>30</v>
      </c>
      <c r="C99" s="7" t="str">
        <f>"2305705414"</f>
        <v>2305705414</v>
      </c>
      <c r="D99" s="7">
        <v>68.8</v>
      </c>
      <c r="E99" s="7"/>
    </row>
    <row r="100" spans="1:5" ht="13.5">
      <c r="A100" s="6">
        <v>99</v>
      </c>
      <c r="B100" s="7" t="s">
        <v>30</v>
      </c>
      <c r="C100" s="7" t="str">
        <f>"2305705310"</f>
        <v>2305705310</v>
      </c>
      <c r="D100" s="7">
        <v>68</v>
      </c>
      <c r="E100" s="7"/>
    </row>
    <row r="101" spans="1:5" ht="13.5">
      <c r="A101" s="6">
        <v>100</v>
      </c>
      <c r="B101" s="7" t="s">
        <v>30</v>
      </c>
      <c r="C101" s="7" t="str">
        <f>"2305705325"</f>
        <v>2305705325</v>
      </c>
      <c r="D101" s="7">
        <v>68</v>
      </c>
      <c r="E101" s="7"/>
    </row>
    <row r="102" spans="1:5" ht="13.5">
      <c r="A102" s="6">
        <v>101</v>
      </c>
      <c r="B102" s="7" t="s">
        <v>30</v>
      </c>
      <c r="C102" s="7" t="str">
        <f>"2305705311"</f>
        <v>2305705311</v>
      </c>
      <c r="D102" s="7">
        <v>67.1</v>
      </c>
      <c r="E102" s="7"/>
    </row>
    <row r="103" spans="1:5" ht="13.5">
      <c r="A103" s="6">
        <v>102</v>
      </c>
      <c r="B103" s="7" t="s">
        <v>30</v>
      </c>
      <c r="C103" s="7" t="str">
        <f>"2305705409"</f>
        <v>2305705409</v>
      </c>
      <c r="D103" s="7">
        <v>65.6</v>
      </c>
      <c r="E103" s="7"/>
    </row>
    <row r="104" spans="1:5" ht="13.5">
      <c r="A104" s="6">
        <v>103</v>
      </c>
      <c r="B104" s="7" t="s">
        <v>30</v>
      </c>
      <c r="C104" s="7" t="str">
        <f>"2305705330"</f>
        <v>2305705330</v>
      </c>
      <c r="D104" s="7">
        <v>65.4</v>
      </c>
      <c r="E104" s="7"/>
    </row>
    <row r="105" spans="1:5" ht="13.5">
      <c r="A105" s="6">
        <v>104</v>
      </c>
      <c r="B105" s="7" t="s">
        <v>30</v>
      </c>
      <c r="C105" s="7" t="str">
        <f>"2305705226"</f>
        <v>2305705226</v>
      </c>
      <c r="D105" s="7">
        <v>65</v>
      </c>
      <c r="E105" s="7"/>
    </row>
    <row r="106" spans="1:5" ht="13.5">
      <c r="A106" s="6">
        <v>105</v>
      </c>
      <c r="B106" s="7" t="s">
        <v>30</v>
      </c>
      <c r="C106" s="7" t="str">
        <f>"2305705229"</f>
        <v>2305705229</v>
      </c>
      <c r="D106" s="7">
        <v>64.8</v>
      </c>
      <c r="E106" s="7"/>
    </row>
    <row r="107" spans="1:5" ht="13.5">
      <c r="A107" s="6">
        <v>106</v>
      </c>
      <c r="B107" s="7" t="s">
        <v>31</v>
      </c>
      <c r="C107" s="7" t="str">
        <f>"2305705506"</f>
        <v>2305705506</v>
      </c>
      <c r="D107" s="7">
        <v>71.7</v>
      </c>
      <c r="E107" s="7"/>
    </row>
    <row r="108" spans="1:5" ht="13.5">
      <c r="A108" s="6">
        <v>107</v>
      </c>
      <c r="B108" s="7" t="s">
        <v>31</v>
      </c>
      <c r="C108" s="7" t="str">
        <f>"2305705503"</f>
        <v>2305705503</v>
      </c>
      <c r="D108" s="7">
        <v>68.8</v>
      </c>
      <c r="E108" s="7"/>
    </row>
    <row r="109" spans="1:5" ht="13.5">
      <c r="A109" s="6">
        <v>108</v>
      </c>
      <c r="B109" s="7" t="s">
        <v>31</v>
      </c>
      <c r="C109" s="7" t="str">
        <f>"2305705510"</f>
        <v>2305705510</v>
      </c>
      <c r="D109" s="7">
        <v>63.1</v>
      </c>
      <c r="E109" s="7"/>
    </row>
    <row r="110" spans="1:5" ht="13.5">
      <c r="A110" s="6">
        <v>109</v>
      </c>
      <c r="B110" s="7" t="s">
        <v>31</v>
      </c>
      <c r="C110" s="7" t="str">
        <f>"2305705508"</f>
        <v>2305705508</v>
      </c>
      <c r="D110" s="7">
        <v>61.8</v>
      </c>
      <c r="E110" s="7"/>
    </row>
    <row r="111" spans="1:5" ht="13.5">
      <c r="A111" s="6">
        <v>110</v>
      </c>
      <c r="B111" s="7" t="s">
        <v>31</v>
      </c>
      <c r="C111" s="7" t="str">
        <f>"2305705504"</f>
        <v>2305705504</v>
      </c>
      <c r="D111" s="7">
        <v>60</v>
      </c>
      <c r="E111" s="7"/>
    </row>
    <row r="112" spans="1:5" ht="13.5">
      <c r="A112" s="6">
        <v>111</v>
      </c>
      <c r="B112" s="7" t="s">
        <v>31</v>
      </c>
      <c r="C112" s="7" t="str">
        <f>"2305705511"</f>
        <v>2305705511</v>
      </c>
      <c r="D112" s="7">
        <v>56.5</v>
      </c>
      <c r="E112" s="7"/>
    </row>
    <row r="113" spans="1:5" ht="13.5">
      <c r="A113" s="6">
        <v>112</v>
      </c>
      <c r="B113" s="7" t="s">
        <v>32</v>
      </c>
      <c r="C113" s="7" t="str">
        <f>"2305705513"</f>
        <v>2305705513</v>
      </c>
      <c r="D113" s="7">
        <v>78</v>
      </c>
      <c r="E113" s="7"/>
    </row>
    <row r="114" spans="1:5" ht="13.5">
      <c r="A114" s="6">
        <v>113</v>
      </c>
      <c r="B114" s="7" t="s">
        <v>32</v>
      </c>
      <c r="C114" s="7" t="str">
        <f>"2305705516"</f>
        <v>2305705516</v>
      </c>
      <c r="D114" s="7">
        <v>68.3</v>
      </c>
      <c r="E114" s="7"/>
    </row>
    <row r="115" spans="1:5" ht="13.5">
      <c r="A115" s="6">
        <v>114</v>
      </c>
      <c r="B115" s="7" t="s">
        <v>32</v>
      </c>
      <c r="C115" s="7" t="str">
        <f>"2305705512"</f>
        <v>2305705512</v>
      </c>
      <c r="D115" s="7">
        <v>61.7</v>
      </c>
      <c r="E115" s="7"/>
    </row>
    <row r="116" spans="1:5" ht="13.5">
      <c r="A116" s="6">
        <v>115</v>
      </c>
      <c r="B116" s="7" t="s">
        <v>32</v>
      </c>
      <c r="C116" s="7" t="str">
        <f>"2305705514"</f>
        <v>2305705514</v>
      </c>
      <c r="D116" s="7">
        <v>60.7</v>
      </c>
      <c r="E116" s="7"/>
    </row>
    <row r="117" spans="1:5" ht="13.5">
      <c r="A117" s="6">
        <v>116</v>
      </c>
      <c r="B117" s="7" t="s">
        <v>33</v>
      </c>
      <c r="C117" s="7" t="str">
        <f>"2305705523"</f>
        <v>2305705523</v>
      </c>
      <c r="D117" s="7">
        <v>68.5</v>
      </c>
      <c r="E117" s="7"/>
    </row>
    <row r="118" spans="1:5" ht="13.5">
      <c r="A118" s="6">
        <v>117</v>
      </c>
      <c r="B118" s="7" t="s">
        <v>33</v>
      </c>
      <c r="C118" s="7" t="str">
        <f>"2305705526"</f>
        <v>2305705526</v>
      </c>
      <c r="D118" s="7">
        <v>65.5</v>
      </c>
      <c r="E118" s="7"/>
    </row>
    <row r="119" spans="1:5" ht="13.5">
      <c r="A119" s="6">
        <v>118</v>
      </c>
      <c r="B119" s="7" t="s">
        <v>33</v>
      </c>
      <c r="C119" s="7" t="str">
        <f>"2305705522"</f>
        <v>2305705522</v>
      </c>
      <c r="D119" s="7">
        <v>56.1</v>
      </c>
      <c r="E119" s="7"/>
    </row>
    <row r="120" spans="1:5" ht="13.5">
      <c r="A120" s="6">
        <v>119</v>
      </c>
      <c r="B120" s="7" t="s">
        <v>34</v>
      </c>
      <c r="C120" s="7" t="str">
        <f>"2305705608"</f>
        <v>2305705608</v>
      </c>
      <c r="D120" s="7">
        <v>77.8</v>
      </c>
      <c r="E120" s="7"/>
    </row>
    <row r="121" spans="1:5" ht="13.5">
      <c r="A121" s="6">
        <v>120</v>
      </c>
      <c r="B121" s="7" t="s">
        <v>34</v>
      </c>
      <c r="C121" s="7" t="str">
        <f>"2305705627"</f>
        <v>2305705627</v>
      </c>
      <c r="D121" s="7">
        <v>72.7</v>
      </c>
      <c r="E121" s="7"/>
    </row>
    <row r="122" spans="1:5" ht="13.5">
      <c r="A122" s="6">
        <v>121</v>
      </c>
      <c r="B122" s="7" t="s">
        <v>34</v>
      </c>
      <c r="C122" s="7" t="str">
        <f>"2305705603"</f>
        <v>2305705603</v>
      </c>
      <c r="D122" s="7">
        <v>68.9</v>
      </c>
      <c r="E122" s="7"/>
    </row>
    <row r="123" spans="1:5" ht="13.5">
      <c r="A123" s="6">
        <v>122</v>
      </c>
      <c r="B123" s="7" t="s">
        <v>35</v>
      </c>
      <c r="C123" s="7" t="str">
        <f>"2305705705"</f>
        <v>2305705705</v>
      </c>
      <c r="D123" s="7">
        <v>63.8</v>
      </c>
      <c r="E123" s="7"/>
    </row>
    <row r="124" spans="1:5" ht="13.5">
      <c r="A124" s="6">
        <v>123</v>
      </c>
      <c r="B124" s="7" t="s">
        <v>35</v>
      </c>
      <c r="C124" s="7" t="str">
        <f>"2305705709"</f>
        <v>2305705709</v>
      </c>
      <c r="D124" s="7">
        <v>60</v>
      </c>
      <c r="E124" s="7"/>
    </row>
    <row r="125" spans="1:5" ht="13.5">
      <c r="A125" s="6">
        <v>124</v>
      </c>
      <c r="B125" s="7" t="s">
        <v>35</v>
      </c>
      <c r="C125" s="7" t="str">
        <f>"2305705710"</f>
        <v>2305705710</v>
      </c>
      <c r="D125" s="7">
        <v>59.8</v>
      </c>
      <c r="E125" s="7"/>
    </row>
    <row r="126" spans="1:5" ht="13.5">
      <c r="A126" s="6">
        <v>125</v>
      </c>
      <c r="B126" s="7" t="s">
        <v>35</v>
      </c>
      <c r="C126" s="7" t="str">
        <f>"2305705708"</f>
        <v>2305705708</v>
      </c>
      <c r="D126" s="7">
        <v>56.9</v>
      </c>
      <c r="E126" s="7"/>
    </row>
    <row r="127" spans="1:5" ht="13.5">
      <c r="A127" s="6">
        <v>126</v>
      </c>
      <c r="B127" s="7" t="s">
        <v>36</v>
      </c>
      <c r="C127" s="7" t="str">
        <f>"2305705902"</f>
        <v>2305705902</v>
      </c>
      <c r="D127" s="7">
        <v>76</v>
      </c>
      <c r="E127" s="7"/>
    </row>
    <row r="128" spans="1:5" ht="13.5">
      <c r="A128" s="6">
        <v>127</v>
      </c>
      <c r="B128" s="7" t="s">
        <v>36</v>
      </c>
      <c r="C128" s="7" t="str">
        <f>"2305705720"</f>
        <v>2305705720</v>
      </c>
      <c r="D128" s="7">
        <v>75.4</v>
      </c>
      <c r="E128" s="7"/>
    </row>
    <row r="129" spans="1:5" ht="13.5">
      <c r="A129" s="6">
        <v>128</v>
      </c>
      <c r="B129" s="7" t="s">
        <v>36</v>
      </c>
      <c r="C129" s="7" t="str">
        <f>"2305705808"</f>
        <v>2305705808</v>
      </c>
      <c r="D129" s="7">
        <v>72.4</v>
      </c>
      <c r="E129" s="7"/>
    </row>
    <row r="130" spans="1:5" ht="13.5">
      <c r="A130" s="6">
        <v>129</v>
      </c>
      <c r="B130" s="7" t="s">
        <v>36</v>
      </c>
      <c r="C130" s="7" t="str">
        <f>"2305705721"</f>
        <v>2305705721</v>
      </c>
      <c r="D130" s="7">
        <v>72</v>
      </c>
      <c r="E130" s="7"/>
    </row>
    <row r="131" spans="1:5" ht="13.5">
      <c r="A131" s="6">
        <v>130</v>
      </c>
      <c r="B131" s="7" t="s">
        <v>36</v>
      </c>
      <c r="C131" s="7" t="str">
        <f>"2305705924"</f>
        <v>2305705924</v>
      </c>
      <c r="D131" s="7">
        <v>71.5</v>
      </c>
      <c r="E131" s="7"/>
    </row>
    <row r="132" spans="1:5" ht="13.5">
      <c r="A132" s="6">
        <v>131</v>
      </c>
      <c r="B132" s="7" t="s">
        <v>36</v>
      </c>
      <c r="C132" s="7" t="str">
        <f>"2305705925"</f>
        <v>2305705925</v>
      </c>
      <c r="D132" s="7">
        <v>70.8</v>
      </c>
      <c r="E132" s="7"/>
    </row>
    <row r="133" spans="1:5" ht="13.5">
      <c r="A133" s="6">
        <v>132</v>
      </c>
      <c r="B133" s="7" t="s">
        <v>36</v>
      </c>
      <c r="C133" s="7" t="str">
        <f>"2305705715"</f>
        <v>2305705715</v>
      </c>
      <c r="D133" s="7">
        <v>70.3</v>
      </c>
      <c r="E133" s="7"/>
    </row>
    <row r="134" spans="1:5" ht="13.5">
      <c r="A134" s="6">
        <v>133</v>
      </c>
      <c r="B134" s="7" t="s">
        <v>36</v>
      </c>
      <c r="C134" s="7" t="str">
        <f>"2305705823"</f>
        <v>2305705823</v>
      </c>
      <c r="D134" s="7">
        <v>70.2</v>
      </c>
      <c r="E134" s="7"/>
    </row>
    <row r="135" spans="1:5" ht="13.5">
      <c r="A135" s="6">
        <v>134</v>
      </c>
      <c r="B135" s="7" t="s">
        <v>36</v>
      </c>
      <c r="C135" s="7" t="str">
        <f>"2305705726"</f>
        <v>2305705726</v>
      </c>
      <c r="D135" s="7">
        <v>69.4</v>
      </c>
      <c r="E135" s="7"/>
    </row>
    <row r="136" spans="1:5" ht="13.5">
      <c r="A136" s="6">
        <v>135</v>
      </c>
      <c r="B136" s="7" t="s">
        <v>37</v>
      </c>
      <c r="C136" s="7" t="str">
        <f>"2305706109"</f>
        <v>2305706109</v>
      </c>
      <c r="D136" s="7">
        <v>79.4</v>
      </c>
      <c r="E136" s="7"/>
    </row>
    <row r="137" spans="1:5" ht="13.5">
      <c r="A137" s="6">
        <v>136</v>
      </c>
      <c r="B137" s="7" t="s">
        <v>37</v>
      </c>
      <c r="C137" s="7" t="str">
        <f>"2305706027"</f>
        <v>2305706027</v>
      </c>
      <c r="D137" s="7">
        <v>69.8</v>
      </c>
      <c r="E137" s="7"/>
    </row>
    <row r="138" spans="1:5" ht="13.5">
      <c r="A138" s="6">
        <v>137</v>
      </c>
      <c r="B138" s="7" t="s">
        <v>37</v>
      </c>
      <c r="C138" s="7" t="str">
        <f>"2305706024"</f>
        <v>2305706024</v>
      </c>
      <c r="D138" s="7">
        <v>63.5</v>
      </c>
      <c r="E138" s="7"/>
    </row>
    <row r="139" spans="1:5" ht="13.5">
      <c r="A139" s="6">
        <v>138</v>
      </c>
      <c r="B139" s="7" t="s">
        <v>38</v>
      </c>
      <c r="C139" s="7" t="str">
        <f>"2305706211"</f>
        <v>2305706211</v>
      </c>
      <c r="D139" s="7">
        <v>73.5</v>
      </c>
      <c r="E139" s="7"/>
    </row>
    <row r="140" spans="1:5" ht="13.5">
      <c r="A140" s="6">
        <v>139</v>
      </c>
      <c r="B140" s="7" t="s">
        <v>38</v>
      </c>
      <c r="C140" s="7" t="str">
        <f>"2305706208"</f>
        <v>2305706208</v>
      </c>
      <c r="D140" s="7">
        <v>64.9</v>
      </c>
      <c r="E140" s="7"/>
    </row>
    <row r="141" spans="1:5" ht="13.5">
      <c r="A141" s="6">
        <v>140</v>
      </c>
      <c r="B141" s="7" t="s">
        <v>38</v>
      </c>
      <c r="C141" s="7" t="str">
        <f>"2305706115"</f>
        <v>2305706115</v>
      </c>
      <c r="D141" s="7">
        <v>62.7</v>
      </c>
      <c r="E141" s="7"/>
    </row>
    <row r="142" spans="1:5" ht="13.5">
      <c r="A142" s="6">
        <v>141</v>
      </c>
      <c r="B142" s="7" t="s">
        <v>39</v>
      </c>
      <c r="C142" s="7" t="str">
        <f>"2305706225"</f>
        <v>2305706225</v>
      </c>
      <c r="D142" s="7">
        <v>71.6</v>
      </c>
      <c r="E142" s="7"/>
    </row>
    <row r="143" spans="1:5" ht="13.5">
      <c r="A143" s="6">
        <v>142</v>
      </c>
      <c r="B143" s="7" t="s">
        <v>39</v>
      </c>
      <c r="C143" s="7" t="str">
        <f>"2305706318"</f>
        <v>2305706318</v>
      </c>
      <c r="D143" s="7">
        <v>70.9</v>
      </c>
      <c r="E143" s="7"/>
    </row>
    <row r="144" spans="1:5" ht="13.5">
      <c r="A144" s="6">
        <v>143</v>
      </c>
      <c r="B144" s="7" t="s">
        <v>39</v>
      </c>
      <c r="C144" s="7" t="str">
        <f>"2305706216"</f>
        <v>2305706216</v>
      </c>
      <c r="D144" s="7">
        <v>67.6</v>
      </c>
      <c r="E144" s="7"/>
    </row>
    <row r="145" spans="1:5" ht="13.5">
      <c r="A145" s="6">
        <v>144</v>
      </c>
      <c r="B145" s="7" t="s">
        <v>40</v>
      </c>
      <c r="C145" s="7" t="str">
        <f>"2305706402"</f>
        <v>2305706402</v>
      </c>
      <c r="D145" s="7">
        <v>68</v>
      </c>
      <c r="E145" s="7"/>
    </row>
    <row r="146" spans="1:5" ht="13.5">
      <c r="A146" s="6">
        <v>145</v>
      </c>
      <c r="B146" s="7" t="s">
        <v>40</v>
      </c>
      <c r="C146" s="7" t="str">
        <f>"2305706418"</f>
        <v>2305706418</v>
      </c>
      <c r="D146" s="7">
        <v>66.2</v>
      </c>
      <c r="E146" s="7"/>
    </row>
    <row r="147" spans="1:5" ht="13.5">
      <c r="A147" s="6">
        <v>146</v>
      </c>
      <c r="B147" s="7" t="s">
        <v>40</v>
      </c>
      <c r="C147" s="7" t="str">
        <f>"2305706406"</f>
        <v>2305706406</v>
      </c>
      <c r="D147" s="7">
        <v>65.5</v>
      </c>
      <c r="E147" s="7"/>
    </row>
    <row r="148" spans="1:5" ht="13.5">
      <c r="A148" s="6">
        <v>147</v>
      </c>
      <c r="B148" s="7" t="s">
        <v>41</v>
      </c>
      <c r="C148" s="7" t="str">
        <f>"2305706505"</f>
        <v>2305706505</v>
      </c>
      <c r="D148" s="7">
        <v>77.1</v>
      </c>
      <c r="E148" s="7"/>
    </row>
    <row r="149" spans="1:5" ht="13.5">
      <c r="A149" s="6">
        <v>148</v>
      </c>
      <c r="B149" s="7" t="s">
        <v>41</v>
      </c>
      <c r="C149" s="7" t="str">
        <f>"2305706524"</f>
        <v>2305706524</v>
      </c>
      <c r="D149" s="7">
        <v>72.2</v>
      </c>
      <c r="E149" s="7"/>
    </row>
    <row r="150" spans="1:5" ht="13.5">
      <c r="A150" s="6">
        <v>149</v>
      </c>
      <c r="B150" s="7" t="s">
        <v>41</v>
      </c>
      <c r="C150" s="7" t="str">
        <f>"2305706608"</f>
        <v>2305706608</v>
      </c>
      <c r="D150" s="7">
        <v>71</v>
      </c>
      <c r="E150" s="7"/>
    </row>
    <row r="151" spans="1:5" ht="13.5">
      <c r="A151" s="6">
        <v>150</v>
      </c>
      <c r="B151" s="7" t="s">
        <v>42</v>
      </c>
      <c r="C151" s="7" t="str">
        <f>"2305706626"</f>
        <v>2305706626</v>
      </c>
      <c r="D151" s="7">
        <v>74.4</v>
      </c>
      <c r="E151" s="7"/>
    </row>
    <row r="152" spans="1:5" ht="13.5">
      <c r="A152" s="6">
        <v>151</v>
      </c>
      <c r="B152" s="7" t="s">
        <v>42</v>
      </c>
      <c r="C152" s="7" t="str">
        <f>"2305706614"</f>
        <v>2305706614</v>
      </c>
      <c r="D152" s="7">
        <v>69.6</v>
      </c>
      <c r="E152" s="7"/>
    </row>
    <row r="153" spans="1:5" ht="13.5">
      <c r="A153" s="6">
        <v>152</v>
      </c>
      <c r="B153" s="7" t="s">
        <v>42</v>
      </c>
      <c r="C153" s="7" t="str">
        <f>"2305706806"</f>
        <v>2305706806</v>
      </c>
      <c r="D153" s="7">
        <v>69</v>
      </c>
      <c r="E153" s="7"/>
    </row>
    <row r="154" spans="1:5" ht="13.5">
      <c r="A154" s="6">
        <v>153</v>
      </c>
      <c r="B154" s="7" t="s">
        <v>43</v>
      </c>
      <c r="C154" s="7" t="str">
        <f>"2305706907"</f>
        <v>2305706907</v>
      </c>
      <c r="D154" s="7">
        <v>72.5</v>
      </c>
      <c r="E154" s="7"/>
    </row>
    <row r="155" spans="1:5" ht="13.5">
      <c r="A155" s="6">
        <v>154</v>
      </c>
      <c r="B155" s="7" t="s">
        <v>43</v>
      </c>
      <c r="C155" s="7" t="str">
        <f>"2305706918"</f>
        <v>2305706918</v>
      </c>
      <c r="D155" s="7">
        <v>71.4</v>
      </c>
      <c r="E155" s="7"/>
    </row>
    <row r="156" spans="1:5" ht="13.5">
      <c r="A156" s="6">
        <v>155</v>
      </c>
      <c r="B156" s="7" t="s">
        <v>43</v>
      </c>
      <c r="C156" s="7" t="str">
        <f>"2305706917"</f>
        <v>2305706917</v>
      </c>
      <c r="D156" s="7">
        <v>70.4</v>
      </c>
      <c r="E156" s="7"/>
    </row>
    <row r="157" spans="1:5" ht="13.5">
      <c r="A157" s="6">
        <v>156</v>
      </c>
      <c r="B157" s="7" t="s">
        <v>44</v>
      </c>
      <c r="C157" s="7" t="str">
        <f>"2305706925"</f>
        <v>2305706925</v>
      </c>
      <c r="D157" s="7">
        <v>74.1</v>
      </c>
      <c r="E157" s="7"/>
    </row>
    <row r="158" spans="1:5" ht="13.5">
      <c r="A158" s="6">
        <v>157</v>
      </c>
      <c r="B158" s="7" t="s">
        <v>44</v>
      </c>
      <c r="C158" s="7" t="str">
        <f>"2305707013"</f>
        <v>2305707013</v>
      </c>
      <c r="D158" s="7">
        <v>72</v>
      </c>
      <c r="E158" s="7"/>
    </row>
    <row r="159" spans="1:5" ht="13.5">
      <c r="A159" s="6">
        <v>158</v>
      </c>
      <c r="B159" s="7" t="s">
        <v>44</v>
      </c>
      <c r="C159" s="7" t="str">
        <f>"2305707108"</f>
        <v>2305707108</v>
      </c>
      <c r="D159" s="7">
        <v>69.5</v>
      </c>
      <c r="E159" s="7"/>
    </row>
    <row r="160" spans="1:5" ht="13.5">
      <c r="A160" s="6">
        <v>159</v>
      </c>
      <c r="B160" s="7" t="s">
        <v>45</v>
      </c>
      <c r="C160" s="7" t="str">
        <f>"2305707620"</f>
        <v>2305707620</v>
      </c>
      <c r="D160" s="7">
        <v>73.5</v>
      </c>
      <c r="E160" s="7"/>
    </row>
    <row r="161" spans="1:5" ht="13.5">
      <c r="A161" s="6">
        <v>160</v>
      </c>
      <c r="B161" s="7" t="s">
        <v>45</v>
      </c>
      <c r="C161" s="7" t="str">
        <f>"2305707806"</f>
        <v>2305707806</v>
      </c>
      <c r="D161" s="7">
        <v>71</v>
      </c>
      <c r="E161" s="7"/>
    </row>
    <row r="162" spans="1:5" ht="13.5">
      <c r="A162" s="6">
        <v>161</v>
      </c>
      <c r="B162" s="7" t="s">
        <v>45</v>
      </c>
      <c r="C162" s="7" t="str">
        <f>"2305707508"</f>
        <v>2305707508</v>
      </c>
      <c r="D162" s="7">
        <v>68.5</v>
      </c>
      <c r="E162" s="7"/>
    </row>
    <row r="163" spans="1:5" ht="13.5">
      <c r="A163" s="6">
        <v>162</v>
      </c>
      <c r="B163" s="7" t="s">
        <v>45</v>
      </c>
      <c r="C163" s="7" t="str">
        <f>"2305707514"</f>
        <v>2305707514</v>
      </c>
      <c r="D163" s="7">
        <v>68.3</v>
      </c>
      <c r="E163" s="7"/>
    </row>
    <row r="164" spans="1:5" ht="13.5">
      <c r="A164" s="6">
        <v>163</v>
      </c>
      <c r="B164" s="7" t="s">
        <v>45</v>
      </c>
      <c r="C164" s="7" t="str">
        <f>"2305707503"</f>
        <v>2305707503</v>
      </c>
      <c r="D164" s="7">
        <v>68.1</v>
      </c>
      <c r="E164" s="7"/>
    </row>
    <row r="165" spans="1:5" ht="13.5">
      <c r="A165" s="6">
        <v>164</v>
      </c>
      <c r="B165" s="7" t="s">
        <v>45</v>
      </c>
      <c r="C165" s="7" t="str">
        <f>"2305707326"</f>
        <v>2305707326</v>
      </c>
      <c r="D165" s="7">
        <v>67.9</v>
      </c>
      <c r="E165" s="7"/>
    </row>
    <row r="166" spans="1:5" ht="13.5">
      <c r="A166" s="6">
        <v>165</v>
      </c>
      <c r="B166" s="7" t="s">
        <v>46</v>
      </c>
      <c r="C166" s="7" t="str">
        <f>"2305707828"</f>
        <v>2305707828</v>
      </c>
      <c r="D166" s="7">
        <v>66.5</v>
      </c>
      <c r="E166" s="7"/>
    </row>
    <row r="167" spans="1:5" ht="13.5">
      <c r="A167" s="6">
        <v>166</v>
      </c>
      <c r="B167" s="7" t="s">
        <v>46</v>
      </c>
      <c r="C167" s="7" t="str">
        <f>"2305707903"</f>
        <v>2305707903</v>
      </c>
      <c r="D167" s="7">
        <v>62</v>
      </c>
      <c r="E167" s="7"/>
    </row>
    <row r="168" spans="1:5" ht="13.5">
      <c r="A168" s="6">
        <v>167</v>
      </c>
      <c r="B168" s="7" t="s">
        <v>46</v>
      </c>
      <c r="C168" s="7" t="str">
        <f>"2305707902"</f>
        <v>2305707902</v>
      </c>
      <c r="D168" s="7">
        <v>59.4</v>
      </c>
      <c r="E168" s="7"/>
    </row>
    <row r="169" spans="1:5" ht="13.5">
      <c r="A169" s="6">
        <v>168</v>
      </c>
      <c r="B169" s="7" t="s">
        <v>46</v>
      </c>
      <c r="C169" s="7" t="str">
        <f>"2305707820"</f>
        <v>2305707820</v>
      </c>
      <c r="D169" s="7">
        <v>59.2</v>
      </c>
      <c r="E169" s="7"/>
    </row>
    <row r="170" spans="1:5" ht="13.5">
      <c r="A170" s="6">
        <v>169</v>
      </c>
      <c r="B170" s="7" t="s">
        <v>46</v>
      </c>
      <c r="C170" s="7" t="str">
        <f>"2305707909"</f>
        <v>2305707909</v>
      </c>
      <c r="D170" s="7">
        <v>58.5</v>
      </c>
      <c r="E170" s="7"/>
    </row>
    <row r="171" spans="1:5" ht="13.5">
      <c r="A171" s="6">
        <v>170</v>
      </c>
      <c r="B171" s="7" t="s">
        <v>46</v>
      </c>
      <c r="C171" s="7" t="str">
        <f>"2305707818"</f>
        <v>2305707818</v>
      </c>
      <c r="D171" s="7">
        <v>57</v>
      </c>
      <c r="E171" s="7"/>
    </row>
    <row r="172" spans="1:5" ht="13.5">
      <c r="A172" s="6">
        <v>171</v>
      </c>
      <c r="B172" s="7" t="s">
        <v>46</v>
      </c>
      <c r="C172" s="7" t="str">
        <f>"2305707812"</f>
        <v>2305707812</v>
      </c>
      <c r="D172" s="7">
        <v>56.9</v>
      </c>
      <c r="E172" s="7"/>
    </row>
    <row r="173" spans="1:5" ht="13.5">
      <c r="A173" s="6">
        <v>172</v>
      </c>
      <c r="B173" s="7" t="s">
        <v>46</v>
      </c>
      <c r="C173" s="7" t="str">
        <f>"2305707901"</f>
        <v>2305707901</v>
      </c>
      <c r="D173" s="7">
        <v>56.6</v>
      </c>
      <c r="E173" s="7"/>
    </row>
    <row r="174" spans="1:5" ht="13.5">
      <c r="A174" s="6">
        <v>173</v>
      </c>
      <c r="B174" s="7" t="s">
        <v>46</v>
      </c>
      <c r="C174" s="7" t="str">
        <f>"2305707907"</f>
        <v>2305707907</v>
      </c>
      <c r="D174" s="7">
        <v>56.2</v>
      </c>
      <c r="E174" s="7"/>
    </row>
    <row r="175" spans="1:5" ht="13.5">
      <c r="A175" s="6">
        <v>174</v>
      </c>
      <c r="B175" s="7" t="s">
        <v>46</v>
      </c>
      <c r="C175" s="7" t="str">
        <f>"2305707825"</f>
        <v>2305707825</v>
      </c>
      <c r="D175" s="7">
        <v>55.5</v>
      </c>
      <c r="E175" s="7"/>
    </row>
    <row r="176" spans="1:5" ht="13.5">
      <c r="A176" s="6">
        <v>175</v>
      </c>
      <c r="B176" s="7" t="s">
        <v>46</v>
      </c>
      <c r="C176" s="7" t="str">
        <f>"2305707827"</f>
        <v>2305707827</v>
      </c>
      <c r="D176" s="7">
        <v>55</v>
      </c>
      <c r="E176" s="7"/>
    </row>
    <row r="177" spans="1:5" ht="13.5">
      <c r="A177" s="6">
        <v>176</v>
      </c>
      <c r="B177" s="7" t="s">
        <v>47</v>
      </c>
      <c r="C177" s="7" t="str">
        <f>"2305708304"</f>
        <v>2305708304</v>
      </c>
      <c r="D177" s="7">
        <v>62.7</v>
      </c>
      <c r="E177" s="7"/>
    </row>
    <row r="178" spans="1:5" ht="13.5">
      <c r="A178" s="6">
        <v>177</v>
      </c>
      <c r="B178" s="7" t="s">
        <v>47</v>
      </c>
      <c r="C178" s="7" t="str">
        <f>"2305708107"</f>
        <v>2305708107</v>
      </c>
      <c r="D178" s="7">
        <v>62.3</v>
      </c>
      <c r="E178" s="7"/>
    </row>
    <row r="179" spans="1:5" ht="13.5">
      <c r="A179" s="6">
        <v>178</v>
      </c>
      <c r="B179" s="7" t="s">
        <v>47</v>
      </c>
      <c r="C179" s="7" t="str">
        <f>"2305707914"</f>
        <v>2305707914</v>
      </c>
      <c r="D179" s="7">
        <v>62</v>
      </c>
      <c r="E179" s="7"/>
    </row>
    <row r="180" spans="1:5" ht="13.5">
      <c r="A180" s="6">
        <v>179</v>
      </c>
      <c r="B180" s="7" t="s">
        <v>47</v>
      </c>
      <c r="C180" s="7" t="str">
        <f>"2305708113"</f>
        <v>2305708113</v>
      </c>
      <c r="D180" s="7">
        <v>61.1</v>
      </c>
      <c r="E180" s="7"/>
    </row>
    <row r="181" spans="1:5" ht="13.5">
      <c r="A181" s="6">
        <v>180</v>
      </c>
      <c r="B181" s="7" t="s">
        <v>47</v>
      </c>
      <c r="C181" s="7" t="str">
        <f>"2305707925"</f>
        <v>2305707925</v>
      </c>
      <c r="D181" s="7">
        <v>60</v>
      </c>
      <c r="E181" s="7"/>
    </row>
    <row r="182" spans="1:5" ht="13.5">
      <c r="A182" s="6">
        <v>181</v>
      </c>
      <c r="B182" s="7" t="s">
        <v>47</v>
      </c>
      <c r="C182" s="7" t="str">
        <f>"2305708122"</f>
        <v>2305708122</v>
      </c>
      <c r="D182" s="7">
        <v>59.4</v>
      </c>
      <c r="E182" s="7"/>
    </row>
    <row r="183" spans="1:5" ht="13.5">
      <c r="A183" s="6">
        <v>182</v>
      </c>
      <c r="B183" s="7" t="s">
        <v>47</v>
      </c>
      <c r="C183" s="7" t="str">
        <f>"2305708017"</f>
        <v>2305708017</v>
      </c>
      <c r="D183" s="7">
        <v>59.1</v>
      </c>
      <c r="E183" s="7"/>
    </row>
    <row r="184" spans="1:5" ht="13.5">
      <c r="A184" s="6">
        <v>183</v>
      </c>
      <c r="B184" s="7" t="s">
        <v>47</v>
      </c>
      <c r="C184" s="7" t="str">
        <f>"2305708013"</f>
        <v>2305708013</v>
      </c>
      <c r="D184" s="7">
        <v>58.3</v>
      </c>
      <c r="E184" s="7"/>
    </row>
    <row r="185" spans="1:5" ht="13.5">
      <c r="A185" s="6">
        <v>184</v>
      </c>
      <c r="B185" s="7" t="s">
        <v>47</v>
      </c>
      <c r="C185" s="7" t="str">
        <f>"2305708026"</f>
        <v>2305708026</v>
      </c>
      <c r="D185" s="7">
        <v>57.3</v>
      </c>
      <c r="E185" s="7"/>
    </row>
    <row r="186" spans="1:5" ht="13.5">
      <c r="A186" s="6">
        <v>185</v>
      </c>
      <c r="B186" s="7" t="s">
        <v>47</v>
      </c>
      <c r="C186" s="7" t="str">
        <f>"2305708124"</f>
        <v>2305708124</v>
      </c>
      <c r="D186" s="7">
        <v>57.1</v>
      </c>
      <c r="E186" s="7"/>
    </row>
    <row r="187" spans="1:5" ht="13.5">
      <c r="A187" s="6">
        <v>186</v>
      </c>
      <c r="B187" s="7" t="s">
        <v>47</v>
      </c>
      <c r="C187" s="7" t="str">
        <f>"2305708204"</f>
        <v>2305708204</v>
      </c>
      <c r="D187" s="7">
        <v>56.7</v>
      </c>
      <c r="E187" s="7"/>
    </row>
    <row r="188" spans="1:5" ht="13.5">
      <c r="A188" s="6">
        <v>187</v>
      </c>
      <c r="B188" s="7" t="s">
        <v>47</v>
      </c>
      <c r="C188" s="7" t="str">
        <f>"2305708216"</f>
        <v>2305708216</v>
      </c>
      <c r="D188" s="7">
        <v>56.5</v>
      </c>
      <c r="E188" s="7"/>
    </row>
    <row r="189" spans="1:5" ht="13.5">
      <c r="A189" s="6">
        <v>188</v>
      </c>
      <c r="B189" s="7" t="s">
        <v>47</v>
      </c>
      <c r="C189" s="7" t="str">
        <f>"2305707922"</f>
        <v>2305707922</v>
      </c>
      <c r="D189" s="7">
        <v>56.2</v>
      </c>
      <c r="E189" s="7"/>
    </row>
    <row r="190" spans="1:5" ht="13.5">
      <c r="A190" s="6">
        <v>189</v>
      </c>
      <c r="B190" s="7" t="s">
        <v>47</v>
      </c>
      <c r="C190" s="7" t="str">
        <f>"2305708202"</f>
        <v>2305708202</v>
      </c>
      <c r="D190" s="7">
        <v>55.8</v>
      </c>
      <c r="E190" s="7"/>
    </row>
    <row r="191" spans="1:5" ht="13.5">
      <c r="A191" s="6">
        <v>190</v>
      </c>
      <c r="B191" s="7" t="s">
        <v>47</v>
      </c>
      <c r="C191" s="7" t="str">
        <f>"2305708305"</f>
        <v>2305708305</v>
      </c>
      <c r="D191" s="7">
        <v>55.6</v>
      </c>
      <c r="E191" s="7"/>
    </row>
    <row r="192" spans="1:5" ht="13.5">
      <c r="A192" s="6">
        <v>191</v>
      </c>
      <c r="B192" s="7" t="s">
        <v>48</v>
      </c>
      <c r="C192" s="7" t="str">
        <f>"2305708310"</f>
        <v>2305708310</v>
      </c>
      <c r="D192" s="7">
        <v>70.8</v>
      </c>
      <c r="E192" s="7"/>
    </row>
    <row r="193" spans="1:5" ht="13.5">
      <c r="A193" s="6">
        <v>192</v>
      </c>
      <c r="B193" s="8" t="s">
        <v>49</v>
      </c>
      <c r="C193" s="8" t="str">
        <f>"2305708312"</f>
        <v>2305708312</v>
      </c>
      <c r="D193" s="8">
        <v>55.2</v>
      </c>
      <c r="E193" s="8"/>
    </row>
    <row r="194" spans="1:5" ht="13.5">
      <c r="A194" s="6">
        <v>193</v>
      </c>
      <c r="B194" s="7" t="s">
        <v>50</v>
      </c>
      <c r="C194" s="7" t="str">
        <f>"2305708802"</f>
        <v>2305708802</v>
      </c>
      <c r="D194" s="7">
        <v>76.5</v>
      </c>
      <c r="E194" s="7"/>
    </row>
    <row r="195" spans="1:5" ht="13.5">
      <c r="A195" s="6">
        <v>194</v>
      </c>
      <c r="B195" s="7" t="s">
        <v>50</v>
      </c>
      <c r="C195" s="7" t="str">
        <f>"2305708408"</f>
        <v>2305708408</v>
      </c>
      <c r="D195" s="7">
        <v>71.6</v>
      </c>
      <c r="E195" s="7"/>
    </row>
    <row r="196" spans="1:5" ht="13.5">
      <c r="A196" s="6">
        <v>195</v>
      </c>
      <c r="B196" s="7" t="s">
        <v>50</v>
      </c>
      <c r="C196" s="7" t="str">
        <f>"2305709014"</f>
        <v>2305709014</v>
      </c>
      <c r="D196" s="7">
        <v>71.6</v>
      </c>
      <c r="E196" s="7"/>
    </row>
    <row r="197" spans="1:5" ht="13.5">
      <c r="A197" s="6">
        <v>196</v>
      </c>
      <c r="B197" s="7" t="s">
        <v>51</v>
      </c>
      <c r="C197" s="7" t="str">
        <f>"2305709121"</f>
        <v>2305709121</v>
      </c>
      <c r="D197" s="7">
        <v>76.7</v>
      </c>
      <c r="E197" s="7"/>
    </row>
    <row r="198" spans="1:5" ht="13.5">
      <c r="A198" s="6">
        <v>197</v>
      </c>
      <c r="B198" s="7" t="s">
        <v>51</v>
      </c>
      <c r="C198" s="7" t="str">
        <f>"2305709116"</f>
        <v>2305709116</v>
      </c>
      <c r="D198" s="7">
        <v>67.5</v>
      </c>
      <c r="E198" s="7"/>
    </row>
    <row r="199" spans="1:5" ht="13.5">
      <c r="A199" s="6">
        <v>198</v>
      </c>
      <c r="B199" s="7" t="s">
        <v>51</v>
      </c>
      <c r="C199" s="7" t="str">
        <f>"2305709210"</f>
        <v>2305709210</v>
      </c>
      <c r="D199" s="7">
        <v>67.4</v>
      </c>
      <c r="E199" s="7"/>
    </row>
    <row r="200" spans="1:5" ht="13.5">
      <c r="A200" s="6">
        <v>199</v>
      </c>
      <c r="B200" s="7" t="s">
        <v>52</v>
      </c>
      <c r="C200" s="7" t="str">
        <f>"2305709511"</f>
        <v>2305709511</v>
      </c>
      <c r="D200" s="7">
        <v>68</v>
      </c>
      <c r="E200" s="7"/>
    </row>
    <row r="201" spans="1:5" ht="13.5">
      <c r="A201" s="6">
        <v>200</v>
      </c>
      <c r="B201" s="7" t="s">
        <v>52</v>
      </c>
      <c r="C201" s="7" t="str">
        <f>"2305709827"</f>
        <v>2305709827</v>
      </c>
      <c r="D201" s="7">
        <v>67.1</v>
      </c>
      <c r="E201" s="7"/>
    </row>
    <row r="202" spans="1:5" ht="13.5">
      <c r="A202" s="6">
        <v>201</v>
      </c>
      <c r="B202" s="7" t="s">
        <v>52</v>
      </c>
      <c r="C202" s="7" t="str">
        <f>"2305709829"</f>
        <v>2305709829</v>
      </c>
      <c r="D202" s="7">
        <v>66.3</v>
      </c>
      <c r="E202" s="7"/>
    </row>
    <row r="203" spans="1:5" ht="13.5">
      <c r="A203" s="6">
        <v>202</v>
      </c>
      <c r="B203" s="7" t="s">
        <v>53</v>
      </c>
      <c r="C203" s="7" t="str">
        <f>"2305709918"</f>
        <v>2305709918</v>
      </c>
      <c r="D203" s="7">
        <v>74.6</v>
      </c>
      <c r="E203" s="7"/>
    </row>
    <row r="204" spans="1:5" ht="13.5">
      <c r="A204" s="6">
        <v>203</v>
      </c>
      <c r="B204" s="7" t="s">
        <v>53</v>
      </c>
      <c r="C204" s="7" t="str">
        <f>"2305710024"</f>
        <v>2305710024</v>
      </c>
      <c r="D204" s="7">
        <v>70.1</v>
      </c>
      <c r="E204" s="7"/>
    </row>
    <row r="205" spans="1:5" ht="13.5">
      <c r="A205" s="6">
        <v>204</v>
      </c>
      <c r="B205" s="7" t="s">
        <v>53</v>
      </c>
      <c r="C205" s="7" t="str">
        <f>"2305709925"</f>
        <v>2305709925</v>
      </c>
      <c r="D205" s="7">
        <v>70</v>
      </c>
      <c r="E205" s="7"/>
    </row>
    <row r="206" spans="1:5" ht="13.5">
      <c r="A206" s="6">
        <v>205</v>
      </c>
      <c r="B206" s="7" t="s">
        <v>53</v>
      </c>
      <c r="C206" s="7" t="str">
        <f>"2305710002"</f>
        <v>2305710002</v>
      </c>
      <c r="D206" s="7">
        <v>69</v>
      </c>
      <c r="E206" s="7"/>
    </row>
    <row r="207" spans="1:5" ht="13.5">
      <c r="A207" s="6">
        <v>206</v>
      </c>
      <c r="B207" s="7" t="s">
        <v>53</v>
      </c>
      <c r="C207" s="7" t="str">
        <f>"2305710104"</f>
        <v>2305710104</v>
      </c>
      <c r="D207" s="7">
        <v>68.5</v>
      </c>
      <c r="E207" s="7"/>
    </row>
    <row r="208" spans="1:5" ht="13.5">
      <c r="A208" s="6">
        <v>207</v>
      </c>
      <c r="B208" s="7" t="s">
        <v>53</v>
      </c>
      <c r="C208" s="7" t="str">
        <f>"2305710011"</f>
        <v>2305710011</v>
      </c>
      <c r="D208" s="7">
        <v>66.6</v>
      </c>
      <c r="E208" s="7"/>
    </row>
    <row r="209" spans="1:5" ht="13.5">
      <c r="A209" s="6">
        <v>208</v>
      </c>
      <c r="B209" s="7" t="s">
        <v>53</v>
      </c>
      <c r="C209" s="7" t="str">
        <f>"2305710012"</f>
        <v>2305710012</v>
      </c>
      <c r="D209" s="7">
        <v>66.4</v>
      </c>
      <c r="E209" s="7"/>
    </row>
    <row r="210" spans="1:5" ht="13.5">
      <c r="A210" s="6">
        <v>209</v>
      </c>
      <c r="B210" s="7" t="s">
        <v>54</v>
      </c>
      <c r="C210" s="7" t="str">
        <f>"2305710309"</f>
        <v>2305710309</v>
      </c>
      <c r="D210" s="7">
        <v>74.8</v>
      </c>
      <c r="E210" s="7"/>
    </row>
    <row r="211" spans="1:5" ht="13.5">
      <c r="A211" s="6">
        <v>210</v>
      </c>
      <c r="B211" s="7" t="s">
        <v>54</v>
      </c>
      <c r="C211" s="7" t="str">
        <f>"2305710206"</f>
        <v>2305710206</v>
      </c>
      <c r="D211" s="7">
        <v>73.8</v>
      </c>
      <c r="E211" s="7"/>
    </row>
    <row r="212" spans="1:5" ht="13.5">
      <c r="A212" s="6">
        <v>211</v>
      </c>
      <c r="B212" s="7" t="s">
        <v>54</v>
      </c>
      <c r="C212" s="7" t="str">
        <f>"2305710117"</f>
        <v>2305710117</v>
      </c>
      <c r="D212" s="7">
        <v>70.1</v>
      </c>
      <c r="E212" s="7"/>
    </row>
    <row r="213" spans="1:5" ht="13.5">
      <c r="A213" s="6">
        <v>212</v>
      </c>
      <c r="B213" s="7" t="s">
        <v>55</v>
      </c>
      <c r="C213" s="7" t="str">
        <f>"2305710409"</f>
        <v>2305710409</v>
      </c>
      <c r="D213" s="7">
        <v>72.9</v>
      </c>
      <c r="E213" s="7"/>
    </row>
    <row r="214" spans="1:5" ht="13.5">
      <c r="A214" s="6">
        <v>213</v>
      </c>
      <c r="B214" s="7" t="s">
        <v>55</v>
      </c>
      <c r="C214" s="7" t="str">
        <f>"2305710506"</f>
        <v>2305710506</v>
      </c>
      <c r="D214" s="7">
        <v>68.1</v>
      </c>
      <c r="E214" s="7"/>
    </row>
    <row r="215" spans="1:5" ht="13.5">
      <c r="A215" s="6">
        <v>214</v>
      </c>
      <c r="B215" s="7" t="s">
        <v>55</v>
      </c>
      <c r="C215" s="7" t="str">
        <f>"2305710505"</f>
        <v>2305710505</v>
      </c>
      <c r="D215" s="7">
        <v>67.1</v>
      </c>
      <c r="E215" s="7"/>
    </row>
    <row r="216" spans="1:5" ht="13.5">
      <c r="A216" s="6">
        <v>215</v>
      </c>
      <c r="B216" s="7" t="s">
        <v>56</v>
      </c>
      <c r="C216" s="7" t="str">
        <f>"2305710823"</f>
        <v>2305710823</v>
      </c>
      <c r="D216" s="7">
        <v>73.5</v>
      </c>
      <c r="E216" s="7"/>
    </row>
    <row r="217" spans="1:5" ht="13.5">
      <c r="A217" s="6">
        <v>216</v>
      </c>
      <c r="B217" s="7" t="s">
        <v>56</v>
      </c>
      <c r="C217" s="7" t="str">
        <f>"2305710909"</f>
        <v>2305710909</v>
      </c>
      <c r="D217" s="7">
        <v>73.4</v>
      </c>
      <c r="E217" s="7"/>
    </row>
    <row r="218" spans="1:5" ht="13.5">
      <c r="A218" s="6">
        <v>217</v>
      </c>
      <c r="B218" s="7" t="s">
        <v>56</v>
      </c>
      <c r="C218" s="7" t="str">
        <f>"2305710707"</f>
        <v>2305710707</v>
      </c>
      <c r="D218" s="7">
        <v>72.3</v>
      </c>
      <c r="E218" s="7"/>
    </row>
    <row r="219" spans="1:5" ht="13.5">
      <c r="A219" s="6">
        <v>218</v>
      </c>
      <c r="B219" s="7" t="s">
        <v>56</v>
      </c>
      <c r="C219" s="7" t="str">
        <f>"2305710716"</f>
        <v>2305710716</v>
      </c>
      <c r="D219" s="7">
        <v>71.6</v>
      </c>
      <c r="E219" s="7"/>
    </row>
    <row r="220" spans="1:5" ht="13.5">
      <c r="A220" s="6">
        <v>219</v>
      </c>
      <c r="B220" s="7" t="s">
        <v>56</v>
      </c>
      <c r="C220" s="7" t="str">
        <f>"2305710630"</f>
        <v>2305710630</v>
      </c>
      <c r="D220" s="7">
        <v>71.3</v>
      </c>
      <c r="E220" s="7"/>
    </row>
    <row r="221" spans="1:5" ht="13.5">
      <c r="A221" s="6">
        <v>220</v>
      </c>
      <c r="B221" s="7" t="s">
        <v>56</v>
      </c>
      <c r="C221" s="7" t="str">
        <f>"2305710605"</f>
        <v>2305710605</v>
      </c>
      <c r="D221" s="7">
        <v>70.5</v>
      </c>
      <c r="E221" s="7"/>
    </row>
    <row r="222" spans="1:5" ht="13.5">
      <c r="A222" s="6">
        <v>221</v>
      </c>
      <c r="B222" s="7" t="s">
        <v>56</v>
      </c>
      <c r="C222" s="7" t="str">
        <f>"2305710810"</f>
        <v>2305710810</v>
      </c>
      <c r="D222" s="7">
        <v>70.5</v>
      </c>
      <c r="E222" s="7"/>
    </row>
    <row r="223" spans="1:5" ht="13.5">
      <c r="A223" s="6">
        <v>222</v>
      </c>
      <c r="B223" s="7" t="s">
        <v>57</v>
      </c>
      <c r="C223" s="7" t="str">
        <f>"2305711010"</f>
        <v>2305711010</v>
      </c>
      <c r="D223" s="7">
        <v>73.3</v>
      </c>
      <c r="E223" s="7"/>
    </row>
    <row r="224" spans="1:5" ht="13.5">
      <c r="A224" s="6">
        <v>223</v>
      </c>
      <c r="B224" s="7" t="s">
        <v>57</v>
      </c>
      <c r="C224" s="7" t="str">
        <f>"2305710921"</f>
        <v>2305710921</v>
      </c>
      <c r="D224" s="7">
        <v>67.9</v>
      </c>
      <c r="E224" s="7"/>
    </row>
    <row r="225" spans="1:5" ht="13.5">
      <c r="A225" s="6">
        <v>224</v>
      </c>
      <c r="B225" s="7" t="s">
        <v>57</v>
      </c>
      <c r="C225" s="7" t="str">
        <f>"2305711001"</f>
        <v>2305711001</v>
      </c>
      <c r="D225" s="7">
        <v>66.3</v>
      </c>
      <c r="E225" s="7"/>
    </row>
    <row r="226" spans="1:5" ht="13.5">
      <c r="A226" s="6">
        <v>225</v>
      </c>
      <c r="B226" s="7" t="s">
        <v>58</v>
      </c>
      <c r="C226" s="7" t="str">
        <f>"2305712328"</f>
        <v>2305712328</v>
      </c>
      <c r="D226" s="7">
        <v>76.9</v>
      </c>
      <c r="E226" s="7"/>
    </row>
    <row r="227" spans="1:5" ht="13.5">
      <c r="A227" s="6">
        <v>226</v>
      </c>
      <c r="B227" s="7" t="s">
        <v>58</v>
      </c>
      <c r="C227" s="7" t="str">
        <f>"2305711321"</f>
        <v>2305711321</v>
      </c>
      <c r="D227" s="7">
        <v>75.5</v>
      </c>
      <c r="E227" s="7"/>
    </row>
    <row r="228" spans="1:5" ht="13.5">
      <c r="A228" s="6">
        <v>227</v>
      </c>
      <c r="B228" s="7" t="s">
        <v>58</v>
      </c>
      <c r="C228" s="7" t="str">
        <f>"2305712006"</f>
        <v>2305712006</v>
      </c>
      <c r="D228" s="7">
        <v>75</v>
      </c>
      <c r="E228" s="7"/>
    </row>
    <row r="229" spans="1:5" ht="13.5">
      <c r="A229" s="6">
        <v>228</v>
      </c>
      <c r="B229" s="7" t="s">
        <v>58</v>
      </c>
      <c r="C229" s="7" t="str">
        <f>"2305711123"</f>
        <v>2305711123</v>
      </c>
      <c r="D229" s="7">
        <v>73.2</v>
      </c>
      <c r="E229" s="7"/>
    </row>
    <row r="230" spans="1:5" ht="13.5">
      <c r="A230" s="6">
        <v>229</v>
      </c>
      <c r="B230" s="7" t="s">
        <v>58</v>
      </c>
      <c r="C230" s="7" t="str">
        <f>"2305711823"</f>
        <v>2305711823</v>
      </c>
      <c r="D230" s="7">
        <v>71.7</v>
      </c>
      <c r="E230" s="7"/>
    </row>
    <row r="231" spans="1:5" ht="13.5">
      <c r="A231" s="6">
        <v>230</v>
      </c>
      <c r="B231" s="7" t="s">
        <v>58</v>
      </c>
      <c r="C231" s="7" t="str">
        <f>"2305711014"</f>
        <v>2305711014</v>
      </c>
      <c r="D231" s="7">
        <v>70.5</v>
      </c>
      <c r="E231" s="7"/>
    </row>
    <row r="232" spans="1:5" ht="13.5">
      <c r="A232" s="6">
        <v>231</v>
      </c>
      <c r="B232" s="7" t="s">
        <v>59</v>
      </c>
      <c r="C232" s="7" t="str">
        <f>"2305712708"</f>
        <v>2305712708</v>
      </c>
      <c r="D232" s="7">
        <v>71.3</v>
      </c>
      <c r="E232" s="7"/>
    </row>
    <row r="233" spans="1:5" ht="13.5">
      <c r="A233" s="6">
        <v>232</v>
      </c>
      <c r="B233" s="7" t="s">
        <v>59</v>
      </c>
      <c r="C233" s="7" t="str">
        <f>"2305712629"</f>
        <v>2305712629</v>
      </c>
      <c r="D233" s="7">
        <v>69.1</v>
      </c>
      <c r="E233" s="7"/>
    </row>
    <row r="234" spans="1:5" ht="13.5">
      <c r="A234" s="6">
        <v>233</v>
      </c>
      <c r="B234" s="7" t="s">
        <v>59</v>
      </c>
      <c r="C234" s="7" t="str">
        <f>"2305712722"</f>
        <v>2305712722</v>
      </c>
      <c r="D234" s="7">
        <v>68.9</v>
      </c>
      <c r="E234" s="7"/>
    </row>
    <row r="235" spans="1:5" ht="13.5">
      <c r="A235" s="6">
        <v>234</v>
      </c>
      <c r="B235" s="7" t="s">
        <v>60</v>
      </c>
      <c r="C235" s="7" t="str">
        <f>"2305713811"</f>
        <v>2305713811</v>
      </c>
      <c r="D235" s="7">
        <v>70.3</v>
      </c>
      <c r="E235" s="7"/>
    </row>
    <row r="236" spans="1:5" ht="13.5">
      <c r="A236" s="6">
        <v>235</v>
      </c>
      <c r="B236" s="7" t="s">
        <v>60</v>
      </c>
      <c r="C236" s="7" t="str">
        <f>"2305713630"</f>
        <v>2305713630</v>
      </c>
      <c r="D236" s="7">
        <v>68.6</v>
      </c>
      <c r="E236" s="7"/>
    </row>
    <row r="237" spans="1:5" ht="13.5">
      <c r="A237" s="6">
        <v>236</v>
      </c>
      <c r="B237" s="7" t="s">
        <v>60</v>
      </c>
      <c r="C237" s="7" t="str">
        <f>"2305714006"</f>
        <v>2305714006</v>
      </c>
      <c r="D237" s="7">
        <v>65.4</v>
      </c>
      <c r="E237" s="7"/>
    </row>
    <row r="238" spans="1:5" ht="13.5">
      <c r="A238" s="6">
        <v>237</v>
      </c>
      <c r="B238" s="7" t="s">
        <v>61</v>
      </c>
      <c r="C238" s="7" t="str">
        <f>"2305714605"</f>
        <v>2305714605</v>
      </c>
      <c r="D238" s="7">
        <v>71.9</v>
      </c>
      <c r="E238" s="7"/>
    </row>
    <row r="239" spans="1:5" ht="13.5">
      <c r="A239" s="6">
        <v>238</v>
      </c>
      <c r="B239" s="7" t="s">
        <v>61</v>
      </c>
      <c r="C239" s="7" t="str">
        <f>"2305714420"</f>
        <v>2305714420</v>
      </c>
      <c r="D239" s="7">
        <v>70.3</v>
      </c>
      <c r="E239" s="7"/>
    </row>
    <row r="240" spans="1:5" ht="13.5">
      <c r="A240" s="6">
        <v>239</v>
      </c>
      <c r="B240" s="7" t="s">
        <v>61</v>
      </c>
      <c r="C240" s="7" t="str">
        <f>"2305714522"</f>
        <v>2305714522</v>
      </c>
      <c r="D240" s="7">
        <v>70.2</v>
      </c>
      <c r="E240" s="7"/>
    </row>
    <row r="241" spans="1:5" ht="13.5">
      <c r="A241" s="6">
        <v>240</v>
      </c>
      <c r="B241" s="7" t="s">
        <v>62</v>
      </c>
      <c r="C241" s="7" t="str">
        <f>"2305714724"</f>
        <v>2305714724</v>
      </c>
      <c r="D241" s="7">
        <v>75.4</v>
      </c>
      <c r="E241" s="7"/>
    </row>
    <row r="242" spans="1:5" ht="13.5">
      <c r="A242" s="6">
        <v>241</v>
      </c>
      <c r="B242" s="7" t="s">
        <v>62</v>
      </c>
      <c r="C242" s="7" t="str">
        <f>"2305714728"</f>
        <v>2305714728</v>
      </c>
      <c r="D242" s="7">
        <v>68</v>
      </c>
      <c r="E242" s="7"/>
    </row>
    <row r="243" spans="1:5" ht="13.5">
      <c r="A243" s="6">
        <v>242</v>
      </c>
      <c r="B243" s="7" t="s">
        <v>63</v>
      </c>
      <c r="C243" s="7" t="str">
        <f>"2305715123"</f>
        <v>2305715123</v>
      </c>
      <c r="D243" s="7">
        <v>67</v>
      </c>
      <c r="E243" s="7"/>
    </row>
    <row r="244" spans="1:5" ht="13.5">
      <c r="A244" s="6">
        <v>243</v>
      </c>
      <c r="B244" s="7" t="s">
        <v>63</v>
      </c>
      <c r="C244" s="7" t="str">
        <f>"2305715002"</f>
        <v>2305715002</v>
      </c>
      <c r="D244" s="7">
        <v>65</v>
      </c>
      <c r="E244" s="7"/>
    </row>
    <row r="245" spans="1:5" ht="13.5">
      <c r="A245" s="6">
        <v>244</v>
      </c>
      <c r="B245" s="7" t="s">
        <v>63</v>
      </c>
      <c r="C245" s="7" t="str">
        <f>"2305715121"</f>
        <v>2305715121</v>
      </c>
      <c r="D245" s="7">
        <v>63.7</v>
      </c>
      <c r="E245" s="7"/>
    </row>
    <row r="246" spans="1:5" ht="13.5">
      <c r="A246" s="6">
        <v>245</v>
      </c>
      <c r="B246" s="7" t="s">
        <v>64</v>
      </c>
      <c r="C246" s="7" t="str">
        <f>"2305715326"</f>
        <v>2305715326</v>
      </c>
      <c r="D246" s="7">
        <v>75.1</v>
      </c>
      <c r="E246" s="7"/>
    </row>
    <row r="247" spans="1:5" ht="13.5">
      <c r="A247" s="6">
        <v>246</v>
      </c>
      <c r="B247" s="7" t="s">
        <v>64</v>
      </c>
      <c r="C247" s="7" t="str">
        <f>"2305715401"</f>
        <v>2305715401</v>
      </c>
      <c r="D247" s="7">
        <v>67</v>
      </c>
      <c r="E247" s="7"/>
    </row>
    <row r="248" spans="1:5" ht="13.5">
      <c r="A248" s="6">
        <v>247</v>
      </c>
      <c r="B248" s="7" t="s">
        <v>64</v>
      </c>
      <c r="C248" s="7" t="str">
        <f>"2305715503"</f>
        <v>2305715503</v>
      </c>
      <c r="D248" s="7">
        <v>65.9</v>
      </c>
      <c r="E248" s="7"/>
    </row>
    <row r="249" spans="1:5" ht="13.5">
      <c r="A249" s="6">
        <v>248</v>
      </c>
      <c r="B249" s="7" t="s">
        <v>65</v>
      </c>
      <c r="C249" s="7" t="str">
        <f>"2305715603"</f>
        <v>2305715603</v>
      </c>
      <c r="D249" s="7">
        <v>73.8</v>
      </c>
      <c r="E249" s="7"/>
    </row>
    <row r="250" spans="1:5" ht="13.5">
      <c r="A250" s="6">
        <v>249</v>
      </c>
      <c r="B250" s="7" t="s">
        <v>65</v>
      </c>
      <c r="C250" s="7" t="str">
        <f>"2305715703"</f>
        <v>2305715703</v>
      </c>
      <c r="D250" s="7">
        <v>69.5</v>
      </c>
      <c r="E250" s="7"/>
    </row>
    <row r="251" spans="1:5" ht="13.5">
      <c r="A251" s="6">
        <v>250</v>
      </c>
      <c r="B251" s="7" t="s">
        <v>65</v>
      </c>
      <c r="C251" s="7" t="str">
        <f>"2305715812"</f>
        <v>2305715812</v>
      </c>
      <c r="D251" s="7">
        <v>68.3</v>
      </c>
      <c r="E251" s="7"/>
    </row>
    <row r="252" spans="1:5" ht="13.5">
      <c r="A252" s="6">
        <v>251</v>
      </c>
      <c r="B252" s="7" t="s">
        <v>65</v>
      </c>
      <c r="C252" s="7" t="str">
        <f>"2305715713"</f>
        <v>2305715713</v>
      </c>
      <c r="D252" s="7">
        <v>65.2</v>
      </c>
      <c r="E252" s="7"/>
    </row>
    <row r="253" spans="1:5" ht="13.5">
      <c r="A253" s="6">
        <v>252</v>
      </c>
      <c r="B253" s="7" t="s">
        <v>65</v>
      </c>
      <c r="C253" s="7" t="str">
        <f>"2305715608"</f>
        <v>2305715608</v>
      </c>
      <c r="D253" s="7">
        <v>64.6</v>
      </c>
      <c r="E253" s="7"/>
    </row>
    <row r="254" spans="1:5" ht="13.5">
      <c r="A254" s="6">
        <v>253</v>
      </c>
      <c r="B254" s="7" t="s">
        <v>65</v>
      </c>
      <c r="C254" s="7" t="str">
        <f>"2305715803"</f>
        <v>2305715803</v>
      </c>
      <c r="D254" s="7">
        <v>63</v>
      </c>
      <c r="E254" s="7"/>
    </row>
    <row r="255" spans="1:5" ht="13.5">
      <c r="A255" s="6">
        <v>254</v>
      </c>
      <c r="B255" s="7" t="s">
        <v>66</v>
      </c>
      <c r="C255" s="7" t="str">
        <f>"2305715820"</f>
        <v>2305715820</v>
      </c>
      <c r="D255" s="7">
        <v>70.4</v>
      </c>
      <c r="E255" s="7"/>
    </row>
    <row r="256" spans="1:5" ht="13.5">
      <c r="A256" s="6">
        <v>255</v>
      </c>
      <c r="B256" s="7" t="s">
        <v>66</v>
      </c>
      <c r="C256" s="7" t="str">
        <f>"2305715911"</f>
        <v>2305715911</v>
      </c>
      <c r="D256" s="7">
        <v>67.7</v>
      </c>
      <c r="E256" s="7"/>
    </row>
    <row r="257" spans="1:5" ht="13.5">
      <c r="A257" s="6">
        <v>256</v>
      </c>
      <c r="B257" s="7" t="s">
        <v>66</v>
      </c>
      <c r="C257" s="7" t="str">
        <f>"2305715818"</f>
        <v>2305715818</v>
      </c>
      <c r="D257" s="7">
        <v>66</v>
      </c>
      <c r="E257" s="7"/>
    </row>
    <row r="258" spans="1:5" ht="13.5">
      <c r="A258" s="6">
        <v>257</v>
      </c>
      <c r="B258" s="7" t="s">
        <v>67</v>
      </c>
      <c r="C258" s="7" t="str">
        <f>"2305715918"</f>
        <v>2305715918</v>
      </c>
      <c r="D258" s="7">
        <v>71.7</v>
      </c>
      <c r="E258" s="7"/>
    </row>
    <row r="259" spans="1:5" ht="13.5">
      <c r="A259" s="6">
        <v>258</v>
      </c>
      <c r="B259" s="7" t="s">
        <v>67</v>
      </c>
      <c r="C259" s="7" t="str">
        <f>"2305715928"</f>
        <v>2305715928</v>
      </c>
      <c r="D259" s="7">
        <v>66.9</v>
      </c>
      <c r="E259" s="7"/>
    </row>
    <row r="260" spans="1:5" ht="13.5">
      <c r="A260" s="6">
        <v>259</v>
      </c>
      <c r="B260" s="7" t="s">
        <v>67</v>
      </c>
      <c r="C260" s="7" t="str">
        <f>"2305715924"</f>
        <v>2305715924</v>
      </c>
      <c r="D260" s="7">
        <v>64.6</v>
      </c>
      <c r="E260" s="7"/>
    </row>
    <row r="261" spans="1:5" ht="13.5">
      <c r="A261" s="6">
        <v>260</v>
      </c>
      <c r="B261" s="7" t="s">
        <v>68</v>
      </c>
      <c r="C261" s="7" t="str">
        <f>"2305716021"</f>
        <v>2305716021</v>
      </c>
      <c r="D261" s="7">
        <v>71.1</v>
      </c>
      <c r="E261" s="7"/>
    </row>
    <row r="262" spans="1:5" ht="13.5">
      <c r="A262" s="6">
        <v>261</v>
      </c>
      <c r="B262" s="7" t="s">
        <v>68</v>
      </c>
      <c r="C262" s="7" t="str">
        <f>"2305716322"</f>
        <v>2305716322</v>
      </c>
      <c r="D262" s="7">
        <v>69.8</v>
      </c>
      <c r="E262" s="7"/>
    </row>
    <row r="263" spans="1:5" ht="13.5">
      <c r="A263" s="6">
        <v>262</v>
      </c>
      <c r="B263" s="7" t="s">
        <v>68</v>
      </c>
      <c r="C263" s="7" t="str">
        <f>"2305716228"</f>
        <v>2305716228</v>
      </c>
      <c r="D263" s="7">
        <v>69.2</v>
      </c>
      <c r="E263" s="7"/>
    </row>
  </sheetData>
  <sheetProtection/>
  <autoFilter ref="B1:E26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BAYERN</cp:lastModifiedBy>
  <dcterms:created xsi:type="dcterms:W3CDTF">2023-04-26T01:11:15Z</dcterms:created>
  <dcterms:modified xsi:type="dcterms:W3CDTF">2023-06-20T03:09:34Z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CE92B6AA6761407ABE3E8C02755DC931_12</vt:lpwstr>
  </property>
  <property fmtid="{D5CDD505-2E9C-101B-9397-08002B2CF9AE}" pid="4" name="KSOProductBuildV">
    <vt:lpwstr>2052-11.1.0.14309</vt:lpwstr>
  </property>
</Properties>
</file>