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社旗县医疗健康服务集团2023年医学院校校园招聘登分表" sheetId="1" r:id="rId1"/>
  </sheets>
  <definedNames/>
  <calcPr fullCalcOnLoad="1"/>
</workbook>
</file>

<file path=xl/sharedStrings.xml><?xml version="1.0" encoding="utf-8"?>
<sst xmlns="http://schemas.openxmlformats.org/spreadsheetml/2006/main" count="384" uniqueCount="201">
  <si>
    <t>社旗县医疗健康服务集团2023年医学院校校园招聘考试笔试成绩单</t>
  </si>
  <si>
    <t>职位代码</t>
  </si>
  <si>
    <t>姓名</t>
  </si>
  <si>
    <t>准考证号</t>
  </si>
  <si>
    <t>成绩</t>
  </si>
  <si>
    <t>备注</t>
  </si>
  <si>
    <t>002-药学(社旗县人民医院)</t>
  </si>
  <si>
    <t>王亚楠</t>
  </si>
  <si>
    <t>徐锦威</t>
  </si>
  <si>
    <t>毛玉爽</t>
  </si>
  <si>
    <t>004-护理、护理学(社旗县人民医院)</t>
  </si>
  <si>
    <t>张淼</t>
  </si>
  <si>
    <t>曹卓</t>
  </si>
  <si>
    <t>李哲</t>
  </si>
  <si>
    <t>荣蓉</t>
  </si>
  <si>
    <t>田源</t>
  </si>
  <si>
    <t>张静</t>
  </si>
  <si>
    <t>王明伟</t>
  </si>
  <si>
    <t>王雨珊</t>
  </si>
  <si>
    <t>康青玉</t>
  </si>
  <si>
    <t>宋晴柳</t>
  </si>
  <si>
    <t>贾倩</t>
  </si>
  <si>
    <t>张晴</t>
  </si>
  <si>
    <t>李海存</t>
  </si>
  <si>
    <t>贾秋月</t>
  </si>
  <si>
    <t>桓淑丹</t>
  </si>
  <si>
    <t>焦鹏淼</t>
  </si>
  <si>
    <t>安楠</t>
  </si>
  <si>
    <t>赵虹</t>
  </si>
  <si>
    <t>马怡灿</t>
  </si>
  <si>
    <t>袁满</t>
  </si>
  <si>
    <t>郭东仪</t>
  </si>
  <si>
    <t>韩青青</t>
  </si>
  <si>
    <t>张婉若</t>
  </si>
  <si>
    <t>尹笑月</t>
  </si>
  <si>
    <t>吴雅文</t>
  </si>
  <si>
    <t>余海瑞</t>
  </si>
  <si>
    <t>高喜宁</t>
  </si>
  <si>
    <t>李颖</t>
  </si>
  <si>
    <t>黄梅路</t>
  </si>
  <si>
    <t>张楠</t>
  </si>
  <si>
    <t>黄玺</t>
  </si>
  <si>
    <t>张旭</t>
  </si>
  <si>
    <t>杨倩</t>
  </si>
  <si>
    <t>穆文静</t>
  </si>
  <si>
    <t>王倩</t>
  </si>
  <si>
    <t>王聪聪</t>
  </si>
  <si>
    <t>姬彦琳</t>
  </si>
  <si>
    <t>李婉钰</t>
  </si>
  <si>
    <t>王子涵</t>
  </si>
  <si>
    <t>杨静雯</t>
  </si>
  <si>
    <t>王阳阳</t>
  </si>
  <si>
    <t>赵燕</t>
  </si>
  <si>
    <t>侯冰倩</t>
  </si>
  <si>
    <t>马健静</t>
  </si>
  <si>
    <t>杨莹莹</t>
  </si>
  <si>
    <t>亢怡凡</t>
  </si>
  <si>
    <t>窦珊珊</t>
  </si>
  <si>
    <t>郭伟</t>
  </si>
  <si>
    <t>刘一</t>
  </si>
  <si>
    <t>周晗</t>
  </si>
  <si>
    <t>张爱玲</t>
  </si>
  <si>
    <t>鲁雯荟</t>
  </si>
  <si>
    <t>孟姿</t>
  </si>
  <si>
    <t>薛珂</t>
  </si>
  <si>
    <t>李如茵</t>
  </si>
  <si>
    <t>李汶秋</t>
  </si>
  <si>
    <t>王云霞</t>
  </si>
  <si>
    <t>周子芳</t>
  </si>
  <si>
    <t>刘子攀</t>
  </si>
  <si>
    <t>魏钰</t>
  </si>
  <si>
    <t>王珂</t>
  </si>
  <si>
    <t>关亚芝</t>
  </si>
  <si>
    <t>012-药学(社旗县中医院)</t>
  </si>
  <si>
    <t>齐静</t>
  </si>
  <si>
    <t>安冉</t>
  </si>
  <si>
    <t>尚营营</t>
  </si>
  <si>
    <t>张运可</t>
  </si>
  <si>
    <t>韩清芳</t>
  </si>
  <si>
    <t>苟吉磊</t>
  </si>
  <si>
    <t>郭广宇</t>
  </si>
  <si>
    <t>赵世如</t>
  </si>
  <si>
    <t>杨道鹏</t>
  </si>
  <si>
    <t>雷楠</t>
  </si>
  <si>
    <t>缺考</t>
  </si>
  <si>
    <t>张嘉宁</t>
  </si>
  <si>
    <t>张新满</t>
  </si>
  <si>
    <t>014-护理、助产、护理学(社旗县中医院)</t>
  </si>
  <si>
    <t>张一涵</t>
  </si>
  <si>
    <t>廖雅</t>
  </si>
  <si>
    <t>郁佳欣</t>
  </si>
  <si>
    <t>赵新伊</t>
  </si>
  <si>
    <t>鲁晴晴</t>
  </si>
  <si>
    <t>王焕焕</t>
  </si>
  <si>
    <t>李卓</t>
  </si>
  <si>
    <t>张慧娴</t>
  </si>
  <si>
    <t>靳琳琳</t>
  </si>
  <si>
    <t>张峻玲</t>
  </si>
  <si>
    <t>李红琳</t>
  </si>
  <si>
    <t>张建军</t>
  </si>
  <si>
    <t>赵文君</t>
  </si>
  <si>
    <t>崔华钰</t>
  </si>
  <si>
    <t>胡新青</t>
  </si>
  <si>
    <t>谢宁宁</t>
  </si>
  <si>
    <t>申璐</t>
  </si>
  <si>
    <t>彭超</t>
  </si>
  <si>
    <t>范娜鑫</t>
  </si>
  <si>
    <t>张艺</t>
  </si>
  <si>
    <t>李改</t>
  </si>
  <si>
    <t>张一</t>
  </si>
  <si>
    <t>王菁</t>
  </si>
  <si>
    <t>张华锦</t>
  </si>
  <si>
    <t>苗思雅</t>
  </si>
  <si>
    <t>贾永乐</t>
  </si>
  <si>
    <t>胡梦雨</t>
  </si>
  <si>
    <t>刘真</t>
  </si>
  <si>
    <t>任首桂</t>
  </si>
  <si>
    <t>计慧洋</t>
  </si>
  <si>
    <t>张聪珍</t>
  </si>
  <si>
    <t>周淼</t>
  </si>
  <si>
    <t>宋飒</t>
  </si>
  <si>
    <t>周毅</t>
  </si>
  <si>
    <t>李慧英</t>
  </si>
  <si>
    <t>王一凡</t>
  </si>
  <si>
    <t>张圆圆</t>
  </si>
  <si>
    <t>闫青</t>
  </si>
  <si>
    <t>惠远格</t>
  </si>
  <si>
    <t>崔梦凡</t>
  </si>
  <si>
    <t>王春琳</t>
  </si>
  <si>
    <t>李琳</t>
  </si>
  <si>
    <t>陈萌</t>
  </si>
  <si>
    <t>王梦茜</t>
  </si>
  <si>
    <t>高岭</t>
  </si>
  <si>
    <t>翟伟月</t>
  </si>
  <si>
    <t>吴玖绮</t>
  </si>
  <si>
    <t>郝方敏</t>
  </si>
  <si>
    <t>周柘</t>
  </si>
  <si>
    <t>宿钰婉</t>
  </si>
  <si>
    <t>胡义娜</t>
  </si>
  <si>
    <t>郭亚楠</t>
  </si>
  <si>
    <t>齐怡宁</t>
  </si>
  <si>
    <t>白宇</t>
  </si>
  <si>
    <t>王明明</t>
  </si>
  <si>
    <t>李曼</t>
  </si>
  <si>
    <t>付林琳</t>
  </si>
  <si>
    <t>025-医学检验技术(郝寨镇中心卫生院)</t>
  </si>
  <si>
    <t>梁廷博</t>
  </si>
  <si>
    <t>彭巍</t>
  </si>
  <si>
    <t>揣淼</t>
  </si>
  <si>
    <t>穆思颖</t>
  </si>
  <si>
    <t>姜丹丹</t>
  </si>
  <si>
    <t>027-医学影像技术(郝寨镇中心卫生院)</t>
  </si>
  <si>
    <t>冯娇</t>
  </si>
  <si>
    <t>熊世涵</t>
  </si>
  <si>
    <t>黄宏杰</t>
  </si>
  <si>
    <t>常路</t>
  </si>
  <si>
    <t>冯子轩</t>
  </si>
  <si>
    <t>张婷婷</t>
  </si>
  <si>
    <t>党政军</t>
  </si>
  <si>
    <t>耿晓曼</t>
  </si>
  <si>
    <t>030-医学影像技术(下洼镇卫生院)</t>
  </si>
  <si>
    <t>王碧婷</t>
  </si>
  <si>
    <t>赵佳琪</t>
  </si>
  <si>
    <t>杨元基</t>
  </si>
  <si>
    <t>孙盼乐</t>
  </si>
  <si>
    <t>031-医学检验技术(苗店镇卫生院)</t>
  </si>
  <si>
    <t>曹艺珊</t>
  </si>
  <si>
    <t>王弘飞</t>
  </si>
  <si>
    <t>安源</t>
  </si>
  <si>
    <t>张杰</t>
  </si>
  <si>
    <t>034-医学影像技术(朱集镇卫生院)</t>
  </si>
  <si>
    <t>海国雯</t>
  </si>
  <si>
    <t>姜云昇</t>
  </si>
  <si>
    <t>孙溢生</t>
  </si>
  <si>
    <t>牛可静</t>
  </si>
  <si>
    <t>039-医学检验技术(唐庄乡卫生院)</t>
  </si>
  <si>
    <t>张豪</t>
  </si>
  <si>
    <t>方菲</t>
  </si>
  <si>
    <t>史学杏</t>
  </si>
  <si>
    <t>047-医学检验技术(城郊乡卫生院)</t>
  </si>
  <si>
    <t>王杰平</t>
  </si>
  <si>
    <t>韩豪</t>
  </si>
  <si>
    <t>齐梦思</t>
  </si>
  <si>
    <t>薛洁</t>
  </si>
  <si>
    <t>张涵</t>
  </si>
  <si>
    <t>申世瑞</t>
  </si>
  <si>
    <t>048-医学检验技术(李店镇青台卫生院)</t>
  </si>
  <si>
    <t>党思洋</t>
  </si>
  <si>
    <t>曹翔威</t>
  </si>
  <si>
    <t>白超</t>
  </si>
  <si>
    <t>袁黎</t>
  </si>
  <si>
    <t>苟世隆</t>
  </si>
  <si>
    <t>051-康复治疗技术(桥头镇中心卫生院)</t>
  </si>
  <si>
    <t>王寅龙</t>
  </si>
  <si>
    <t>焦潞潞</t>
  </si>
  <si>
    <t>马跃</t>
  </si>
  <si>
    <t>张雨婷</t>
  </si>
  <si>
    <t>刘翀</t>
  </si>
  <si>
    <t>刘向东</t>
  </si>
  <si>
    <t>丁天一</t>
  </si>
  <si>
    <t>杨新杰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</si>
</sst>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 topLeftCell="A1">
      <selection activeCell="L176" sqref="L176"/>
    </sheetView>
  </sheetViews>
  <sheetFormatPr defaultColWidth="9.00390625" defaultRowHeight="14.25"/>
  <cols>
    <col min="1" max="1" width="34.375" style="0" customWidth="1"/>
    <col min="2" max="2" width="7.625" style="1" customWidth="1"/>
    <col min="3" max="3" width="12.75390625" style="1" customWidth="1"/>
    <col min="4" max="4" width="9.625" style="1" customWidth="1"/>
    <col min="5" max="5" width="11.375" style="1" customWidth="1"/>
    <col min="6" max="255" width="9.125" style="0" customWidth="1"/>
    <col min="256" max="256" width="9.125" style="0" bestFit="1" customWidth="1"/>
  </cols>
  <sheetData>
    <row r="1" spans="1:5" ht="42" customHeight="1">
      <c r="A1" s="2" t="s">
        <v>0</v>
      </c>
      <c r="B1" s="3"/>
      <c r="C1" s="3"/>
      <c r="D1" s="3"/>
      <c r="E1" s="3"/>
    </row>
    <row r="2" spans="1:5" ht="1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" customHeight="1">
      <c r="A3" s="4" t="s">
        <v>6</v>
      </c>
      <c r="B3" s="5" t="s">
        <v>7</v>
      </c>
      <c r="C3" s="5" t="str">
        <f>"20230101001"</f>
        <v>20230101001</v>
      </c>
      <c r="D3" s="6">
        <v>53.2</v>
      </c>
      <c r="E3" s="7"/>
    </row>
    <row r="4" spans="1:5" ht="15" customHeight="1">
      <c r="A4" s="4" t="s">
        <v>6</v>
      </c>
      <c r="B4" s="5" t="s">
        <v>8</v>
      </c>
      <c r="C4" s="5" t="str">
        <f>"20230101002"</f>
        <v>20230101002</v>
      </c>
      <c r="D4" s="6">
        <v>47.6</v>
      </c>
      <c r="E4" s="7"/>
    </row>
    <row r="5" spans="1:5" ht="15" customHeight="1">
      <c r="A5" s="4" t="s">
        <v>6</v>
      </c>
      <c r="B5" s="5" t="s">
        <v>9</v>
      </c>
      <c r="C5" s="5" t="str">
        <f>"20230101003"</f>
        <v>20230101003</v>
      </c>
      <c r="D5" s="6">
        <v>50.099999999999994</v>
      </c>
      <c r="E5" s="7"/>
    </row>
    <row r="6" spans="1:5" ht="15" customHeight="1">
      <c r="A6" s="4" t="s">
        <v>10</v>
      </c>
      <c r="B6" s="5" t="s">
        <v>11</v>
      </c>
      <c r="C6" s="5" t="str">
        <f>"20230101004"</f>
        <v>20230101004</v>
      </c>
      <c r="D6" s="8">
        <v>31.799999999999997</v>
      </c>
      <c r="E6" s="7"/>
    </row>
    <row r="7" spans="1:5" ht="15" customHeight="1">
      <c r="A7" s="4" t="s">
        <v>10</v>
      </c>
      <c r="B7" s="5" t="s">
        <v>12</v>
      </c>
      <c r="C7" s="5" t="str">
        <f>"20230101005"</f>
        <v>20230101005</v>
      </c>
      <c r="D7" s="8">
        <v>32.9</v>
      </c>
      <c r="E7" s="7"/>
    </row>
    <row r="8" spans="1:5" ht="15" customHeight="1">
      <c r="A8" s="4" t="s">
        <v>10</v>
      </c>
      <c r="B8" s="5" t="s">
        <v>13</v>
      </c>
      <c r="C8" s="5" t="str">
        <f>"20230101006"</f>
        <v>20230101006</v>
      </c>
      <c r="D8" s="8">
        <v>25.4</v>
      </c>
      <c r="E8" s="7"/>
    </row>
    <row r="9" spans="1:5" ht="15" customHeight="1">
      <c r="A9" s="4" t="s">
        <v>10</v>
      </c>
      <c r="B9" s="5" t="s">
        <v>14</v>
      </c>
      <c r="C9" s="5" t="str">
        <f>"20230101007"</f>
        <v>20230101007</v>
      </c>
      <c r="D9" s="8">
        <v>35</v>
      </c>
      <c r="E9" s="7"/>
    </row>
    <row r="10" spans="1:5" ht="15" customHeight="1">
      <c r="A10" s="4" t="s">
        <v>10</v>
      </c>
      <c r="B10" s="5" t="s">
        <v>15</v>
      </c>
      <c r="C10" s="5" t="str">
        <f>"20230101008"</f>
        <v>20230101008</v>
      </c>
      <c r="D10" s="8">
        <v>51.6</v>
      </c>
      <c r="E10" s="7"/>
    </row>
    <row r="11" spans="1:5" ht="15" customHeight="1">
      <c r="A11" s="4" t="s">
        <v>10</v>
      </c>
      <c r="B11" s="5" t="s">
        <v>16</v>
      </c>
      <c r="C11" s="5" t="str">
        <f>"20230101009"</f>
        <v>20230101009</v>
      </c>
      <c r="D11" s="8">
        <v>43.7</v>
      </c>
      <c r="E11" s="7"/>
    </row>
    <row r="12" spans="1:5" ht="15" customHeight="1">
      <c r="A12" s="4" t="s">
        <v>10</v>
      </c>
      <c r="B12" s="5" t="s">
        <v>17</v>
      </c>
      <c r="C12" s="5" t="str">
        <f>"20230101010"</f>
        <v>20230101010</v>
      </c>
      <c r="D12" s="8">
        <v>30.9</v>
      </c>
      <c r="E12" s="7"/>
    </row>
    <row r="13" spans="1:5" ht="15" customHeight="1">
      <c r="A13" s="4" t="s">
        <v>10</v>
      </c>
      <c r="B13" s="5" t="s">
        <v>18</v>
      </c>
      <c r="C13" s="5" t="str">
        <f>"20230101011"</f>
        <v>20230101011</v>
      </c>
      <c r="D13" s="8">
        <v>42</v>
      </c>
      <c r="E13" s="7"/>
    </row>
    <row r="14" spans="1:5" ht="15" customHeight="1">
      <c r="A14" s="4" t="s">
        <v>10</v>
      </c>
      <c r="B14" s="5" t="s">
        <v>19</v>
      </c>
      <c r="C14" s="5" t="str">
        <f>"20230101012"</f>
        <v>20230101012</v>
      </c>
      <c r="D14" s="8">
        <v>39.9</v>
      </c>
      <c r="E14" s="7"/>
    </row>
    <row r="15" spans="1:5" ht="15" customHeight="1">
      <c r="A15" s="4" t="s">
        <v>10</v>
      </c>
      <c r="B15" s="5" t="s">
        <v>20</v>
      </c>
      <c r="C15" s="5" t="str">
        <f>"20230101013"</f>
        <v>20230101013</v>
      </c>
      <c r="D15" s="8">
        <v>55.9</v>
      </c>
      <c r="E15" s="7"/>
    </row>
    <row r="16" spans="1:5" ht="15" customHeight="1">
      <c r="A16" s="4" t="s">
        <v>10</v>
      </c>
      <c r="B16" s="5" t="s">
        <v>21</v>
      </c>
      <c r="C16" s="5" t="str">
        <f>"20230101014"</f>
        <v>20230101014</v>
      </c>
      <c r="D16" s="8">
        <v>45.1</v>
      </c>
      <c r="E16" s="7"/>
    </row>
    <row r="17" spans="1:5" ht="15" customHeight="1">
      <c r="A17" s="4" t="s">
        <v>10</v>
      </c>
      <c r="B17" s="5" t="s">
        <v>22</v>
      </c>
      <c r="C17" s="5" t="str">
        <f>"20230101015"</f>
        <v>20230101015</v>
      </c>
      <c r="D17" s="8">
        <v>31</v>
      </c>
      <c r="E17" s="7"/>
    </row>
    <row r="18" spans="1:5" ht="15" customHeight="1">
      <c r="A18" s="4" t="s">
        <v>10</v>
      </c>
      <c r="B18" s="5" t="s">
        <v>23</v>
      </c>
      <c r="C18" s="5" t="str">
        <f>"20230101016"</f>
        <v>20230101016</v>
      </c>
      <c r="D18" s="8">
        <v>28.1</v>
      </c>
      <c r="E18" s="7"/>
    </row>
    <row r="19" spans="1:5" ht="15" customHeight="1">
      <c r="A19" s="4" t="s">
        <v>10</v>
      </c>
      <c r="B19" s="5" t="s">
        <v>24</v>
      </c>
      <c r="C19" s="5" t="str">
        <f>"20230101017"</f>
        <v>20230101017</v>
      </c>
      <c r="D19" s="8">
        <v>39.1</v>
      </c>
      <c r="E19" s="7"/>
    </row>
    <row r="20" spans="1:5" ht="15" customHeight="1">
      <c r="A20" s="4" t="s">
        <v>10</v>
      </c>
      <c r="B20" s="5" t="s">
        <v>25</v>
      </c>
      <c r="C20" s="5" t="str">
        <f>"20230101018"</f>
        <v>20230101018</v>
      </c>
      <c r="D20" s="8">
        <v>27.700000000000003</v>
      </c>
      <c r="E20" s="7"/>
    </row>
    <row r="21" spans="1:5" ht="15" customHeight="1">
      <c r="A21" s="4" t="s">
        <v>10</v>
      </c>
      <c r="B21" s="5" t="s">
        <v>26</v>
      </c>
      <c r="C21" s="5" t="str">
        <f>"20230101019"</f>
        <v>20230101019</v>
      </c>
      <c r="D21" s="8">
        <v>35.4</v>
      </c>
      <c r="E21" s="7"/>
    </row>
    <row r="22" spans="1:5" ht="15" customHeight="1">
      <c r="A22" s="4" t="s">
        <v>10</v>
      </c>
      <c r="B22" s="5" t="s">
        <v>27</v>
      </c>
      <c r="C22" s="5" t="str">
        <f>"20230101020"</f>
        <v>20230101020</v>
      </c>
      <c r="D22" s="8">
        <v>55.1</v>
      </c>
      <c r="E22" s="7"/>
    </row>
    <row r="23" spans="1:5" ht="15" customHeight="1">
      <c r="A23" s="4" t="s">
        <v>10</v>
      </c>
      <c r="B23" s="5" t="s">
        <v>28</v>
      </c>
      <c r="C23" s="5" t="str">
        <f>"20230101021"</f>
        <v>20230101021</v>
      </c>
      <c r="D23" s="8">
        <v>37.7</v>
      </c>
      <c r="E23" s="7"/>
    </row>
    <row r="24" spans="1:5" ht="15" customHeight="1">
      <c r="A24" s="4" t="s">
        <v>10</v>
      </c>
      <c r="B24" s="5" t="s">
        <v>29</v>
      </c>
      <c r="C24" s="5" t="str">
        <f>"20230101022"</f>
        <v>20230101022</v>
      </c>
      <c r="D24" s="8">
        <v>33.9</v>
      </c>
      <c r="E24" s="7"/>
    </row>
    <row r="25" spans="1:5" ht="15" customHeight="1">
      <c r="A25" s="4" t="s">
        <v>10</v>
      </c>
      <c r="B25" s="5" t="s">
        <v>30</v>
      </c>
      <c r="C25" s="5" t="str">
        <f>"20230101023"</f>
        <v>20230101023</v>
      </c>
      <c r="D25" s="8">
        <v>33.4</v>
      </c>
      <c r="E25" s="7"/>
    </row>
    <row r="26" spans="1:5" ht="15" customHeight="1">
      <c r="A26" s="4" t="s">
        <v>10</v>
      </c>
      <c r="B26" s="5" t="s">
        <v>31</v>
      </c>
      <c r="C26" s="5" t="str">
        <f>"20230101024"</f>
        <v>20230101024</v>
      </c>
      <c r="D26" s="8">
        <v>44.3</v>
      </c>
      <c r="E26" s="7"/>
    </row>
    <row r="27" spans="1:5" ht="15" customHeight="1">
      <c r="A27" s="4" t="s">
        <v>10</v>
      </c>
      <c r="B27" s="5" t="s">
        <v>32</v>
      </c>
      <c r="C27" s="5" t="str">
        <f>"20230101025"</f>
        <v>20230101025</v>
      </c>
      <c r="D27" s="8">
        <v>49.3</v>
      </c>
      <c r="E27" s="7"/>
    </row>
    <row r="28" spans="1:5" ht="15" customHeight="1">
      <c r="A28" s="4" t="s">
        <v>10</v>
      </c>
      <c r="B28" s="5" t="s">
        <v>33</v>
      </c>
      <c r="C28" s="5" t="str">
        <f>"20230101026"</f>
        <v>20230101026</v>
      </c>
      <c r="D28" s="8">
        <v>41.6</v>
      </c>
      <c r="E28" s="7"/>
    </row>
    <row r="29" spans="1:5" ht="15" customHeight="1">
      <c r="A29" s="4" t="s">
        <v>10</v>
      </c>
      <c r="B29" s="5" t="s">
        <v>34</v>
      </c>
      <c r="C29" s="5" t="str">
        <f>"20230101027"</f>
        <v>20230101027</v>
      </c>
      <c r="D29" s="8">
        <v>37.9</v>
      </c>
      <c r="E29" s="7"/>
    </row>
    <row r="30" spans="1:5" ht="15" customHeight="1">
      <c r="A30" s="4" t="s">
        <v>10</v>
      </c>
      <c r="B30" s="5" t="s">
        <v>35</v>
      </c>
      <c r="C30" s="5" t="str">
        <f>"20230101028"</f>
        <v>20230101028</v>
      </c>
      <c r="D30" s="8">
        <v>35</v>
      </c>
      <c r="E30" s="7"/>
    </row>
    <row r="31" spans="1:5" ht="15" customHeight="1">
      <c r="A31" s="4" t="s">
        <v>10</v>
      </c>
      <c r="B31" s="5" t="s">
        <v>11</v>
      </c>
      <c r="C31" s="5" t="str">
        <f>"20230101029"</f>
        <v>20230101029</v>
      </c>
      <c r="D31" s="8">
        <v>30.5</v>
      </c>
      <c r="E31" s="7"/>
    </row>
    <row r="32" spans="1:5" ht="15" customHeight="1">
      <c r="A32" s="4" t="s">
        <v>10</v>
      </c>
      <c r="B32" s="5" t="s">
        <v>36</v>
      </c>
      <c r="C32" s="5" t="str">
        <f>"20230101030"</f>
        <v>20230101030</v>
      </c>
      <c r="D32" s="8">
        <v>39.7</v>
      </c>
      <c r="E32" s="7"/>
    </row>
    <row r="33" spans="1:5" ht="15" customHeight="1">
      <c r="A33" s="4" t="s">
        <v>10</v>
      </c>
      <c r="B33" s="5" t="s">
        <v>37</v>
      </c>
      <c r="C33" s="5" t="str">
        <f>"20230102001"</f>
        <v>20230102001</v>
      </c>
      <c r="D33" s="8">
        <v>33</v>
      </c>
      <c r="E33" s="7"/>
    </row>
    <row r="34" spans="1:5" ht="15" customHeight="1">
      <c r="A34" s="4" t="s">
        <v>10</v>
      </c>
      <c r="B34" s="5" t="s">
        <v>38</v>
      </c>
      <c r="C34" s="5" t="str">
        <f>"20230102002"</f>
        <v>20230102002</v>
      </c>
      <c r="D34" s="8">
        <v>34.6</v>
      </c>
      <c r="E34" s="7"/>
    </row>
    <row r="35" spans="1:5" ht="15" customHeight="1">
      <c r="A35" s="4" t="s">
        <v>10</v>
      </c>
      <c r="B35" s="5" t="s">
        <v>39</v>
      </c>
      <c r="C35" s="5" t="str">
        <f>"20230102003"</f>
        <v>20230102003</v>
      </c>
      <c r="D35" s="8">
        <v>29.6</v>
      </c>
      <c r="E35" s="7"/>
    </row>
    <row r="36" spans="1:5" ht="15" customHeight="1">
      <c r="A36" s="4" t="s">
        <v>10</v>
      </c>
      <c r="B36" s="5" t="s">
        <v>40</v>
      </c>
      <c r="C36" s="5" t="str">
        <f>"20230102004"</f>
        <v>20230102004</v>
      </c>
      <c r="D36" s="8">
        <v>32.5</v>
      </c>
      <c r="E36" s="7"/>
    </row>
    <row r="37" spans="1:5" ht="15" customHeight="1">
      <c r="A37" s="4" t="s">
        <v>10</v>
      </c>
      <c r="B37" s="5" t="s">
        <v>41</v>
      </c>
      <c r="C37" s="5" t="str">
        <f>"20230102005"</f>
        <v>20230102005</v>
      </c>
      <c r="D37" s="8">
        <v>44.5</v>
      </c>
      <c r="E37" s="7"/>
    </row>
    <row r="38" spans="1:5" ht="15" customHeight="1">
      <c r="A38" s="4" t="s">
        <v>10</v>
      </c>
      <c r="B38" s="5" t="s">
        <v>42</v>
      </c>
      <c r="C38" s="5" t="str">
        <f>"20230102006"</f>
        <v>20230102006</v>
      </c>
      <c r="D38" s="8">
        <v>32.1</v>
      </c>
      <c r="E38" s="7"/>
    </row>
    <row r="39" spans="1:5" ht="15" customHeight="1">
      <c r="A39" s="4" t="s">
        <v>10</v>
      </c>
      <c r="B39" s="5" t="s">
        <v>43</v>
      </c>
      <c r="C39" s="5" t="str">
        <f>"20230102007"</f>
        <v>20230102007</v>
      </c>
      <c r="D39" s="8">
        <v>47.8</v>
      </c>
      <c r="E39" s="7"/>
    </row>
    <row r="40" spans="1:5" ht="15" customHeight="1">
      <c r="A40" s="4" t="s">
        <v>10</v>
      </c>
      <c r="B40" s="5" t="s">
        <v>44</v>
      </c>
      <c r="C40" s="5" t="str">
        <f>"20230102008"</f>
        <v>20230102008</v>
      </c>
      <c r="D40" s="8">
        <v>36.4</v>
      </c>
      <c r="E40" s="7"/>
    </row>
    <row r="41" spans="1:5" ht="15" customHeight="1">
      <c r="A41" s="4" t="s">
        <v>10</v>
      </c>
      <c r="B41" s="5" t="s">
        <v>45</v>
      </c>
      <c r="C41" s="5" t="str">
        <f>"20230102009"</f>
        <v>20230102009</v>
      </c>
      <c r="D41" s="8">
        <v>54.6</v>
      </c>
      <c r="E41" s="7"/>
    </row>
    <row r="42" spans="1:5" ht="15" customHeight="1">
      <c r="A42" s="4" t="s">
        <v>10</v>
      </c>
      <c r="B42" s="5" t="s">
        <v>46</v>
      </c>
      <c r="C42" s="5" t="str">
        <f>"20230102010"</f>
        <v>20230102010</v>
      </c>
      <c r="D42" s="8">
        <v>38.9</v>
      </c>
      <c r="E42" s="7"/>
    </row>
    <row r="43" spans="1:5" ht="15" customHeight="1">
      <c r="A43" s="4" t="s">
        <v>10</v>
      </c>
      <c r="B43" s="5" t="s">
        <v>47</v>
      </c>
      <c r="C43" s="5" t="str">
        <f>"20230102011"</f>
        <v>20230102011</v>
      </c>
      <c r="D43" s="8">
        <v>38.1</v>
      </c>
      <c r="E43" s="7"/>
    </row>
    <row r="44" spans="1:5" ht="15" customHeight="1">
      <c r="A44" s="4" t="s">
        <v>10</v>
      </c>
      <c r="B44" s="5" t="s">
        <v>48</v>
      </c>
      <c r="C44" s="5" t="str">
        <f>"20230102012"</f>
        <v>20230102012</v>
      </c>
      <c r="D44" s="8">
        <v>44.8</v>
      </c>
      <c r="E44" s="7"/>
    </row>
    <row r="45" spans="1:5" ht="15" customHeight="1">
      <c r="A45" s="4" t="s">
        <v>10</v>
      </c>
      <c r="B45" s="5" t="s">
        <v>49</v>
      </c>
      <c r="C45" s="5" t="str">
        <f>"20230102013"</f>
        <v>20230102013</v>
      </c>
      <c r="D45" s="8">
        <v>37.6</v>
      </c>
      <c r="E45" s="7"/>
    </row>
    <row r="46" spans="1:5" ht="15" customHeight="1">
      <c r="A46" s="4" t="s">
        <v>10</v>
      </c>
      <c r="B46" s="5" t="s">
        <v>50</v>
      </c>
      <c r="C46" s="5" t="str">
        <f>"20230102014"</f>
        <v>20230102014</v>
      </c>
      <c r="D46" s="8">
        <v>32.8</v>
      </c>
      <c r="E46" s="7"/>
    </row>
    <row r="47" spans="1:5" ht="15" customHeight="1">
      <c r="A47" s="4" t="s">
        <v>10</v>
      </c>
      <c r="B47" s="5" t="s">
        <v>51</v>
      </c>
      <c r="C47" s="5" t="str">
        <f>"20230102015"</f>
        <v>20230102015</v>
      </c>
      <c r="D47" s="8">
        <v>35</v>
      </c>
      <c r="E47" s="7"/>
    </row>
    <row r="48" spans="1:5" ht="15" customHeight="1">
      <c r="A48" s="4" t="s">
        <v>10</v>
      </c>
      <c r="B48" s="5" t="s">
        <v>52</v>
      </c>
      <c r="C48" s="5" t="str">
        <f>"20230102016"</f>
        <v>20230102016</v>
      </c>
      <c r="D48" s="8">
        <v>46.9</v>
      </c>
      <c r="E48" s="7"/>
    </row>
    <row r="49" spans="1:5" ht="15" customHeight="1">
      <c r="A49" s="4" t="s">
        <v>10</v>
      </c>
      <c r="B49" s="5" t="s">
        <v>45</v>
      </c>
      <c r="C49" s="5" t="str">
        <f>"20230102017"</f>
        <v>20230102017</v>
      </c>
      <c r="D49" s="8">
        <v>29.299999999999997</v>
      </c>
      <c r="E49" s="7"/>
    </row>
    <row r="50" spans="1:5" ht="15" customHeight="1">
      <c r="A50" s="4" t="s">
        <v>10</v>
      </c>
      <c r="B50" s="5" t="s">
        <v>53</v>
      </c>
      <c r="C50" s="5" t="str">
        <f>"20230102018"</f>
        <v>20230102018</v>
      </c>
      <c r="D50" s="8">
        <v>32.9</v>
      </c>
      <c r="E50" s="7"/>
    </row>
    <row r="51" spans="1:5" ht="15" customHeight="1">
      <c r="A51" s="4" t="s">
        <v>10</v>
      </c>
      <c r="B51" s="5" t="s">
        <v>54</v>
      </c>
      <c r="C51" s="5" t="str">
        <f>"20230102019"</f>
        <v>20230102019</v>
      </c>
      <c r="D51" s="8">
        <v>39.6</v>
      </c>
      <c r="E51" s="7"/>
    </row>
    <row r="52" spans="1:5" ht="15" customHeight="1">
      <c r="A52" s="4" t="s">
        <v>10</v>
      </c>
      <c r="B52" s="5" t="s">
        <v>55</v>
      </c>
      <c r="C52" s="5" t="str">
        <f>"20230102020"</f>
        <v>20230102020</v>
      </c>
      <c r="D52" s="8">
        <v>35.1</v>
      </c>
      <c r="E52" s="7"/>
    </row>
    <row r="53" spans="1:5" ht="15" customHeight="1">
      <c r="A53" s="4" t="s">
        <v>10</v>
      </c>
      <c r="B53" s="5" t="s">
        <v>56</v>
      </c>
      <c r="C53" s="5" t="str">
        <f>"20230102021"</f>
        <v>20230102021</v>
      </c>
      <c r="D53" s="8">
        <v>33.7</v>
      </c>
      <c r="E53" s="7"/>
    </row>
    <row r="54" spans="1:5" ht="15" customHeight="1">
      <c r="A54" s="4" t="s">
        <v>10</v>
      </c>
      <c r="B54" s="5" t="s">
        <v>57</v>
      </c>
      <c r="C54" s="5" t="str">
        <f>"20230102022"</f>
        <v>20230102022</v>
      </c>
      <c r="D54" s="8">
        <v>21.700000000000003</v>
      </c>
      <c r="E54" s="7"/>
    </row>
    <row r="55" spans="1:5" ht="15" customHeight="1">
      <c r="A55" s="4" t="s">
        <v>10</v>
      </c>
      <c r="B55" s="5" t="s">
        <v>58</v>
      </c>
      <c r="C55" s="5" t="str">
        <f>"20230102023"</f>
        <v>20230102023</v>
      </c>
      <c r="D55" s="8">
        <v>54.3</v>
      </c>
      <c r="E55" s="7"/>
    </row>
    <row r="56" spans="1:5" ht="15" customHeight="1">
      <c r="A56" s="4" t="s">
        <v>10</v>
      </c>
      <c r="B56" s="5" t="s">
        <v>59</v>
      </c>
      <c r="C56" s="5" t="str">
        <f>"20230102024"</f>
        <v>20230102024</v>
      </c>
      <c r="D56" s="8">
        <v>35.8</v>
      </c>
      <c r="E56" s="7"/>
    </row>
    <row r="57" spans="1:5" ht="15" customHeight="1">
      <c r="A57" s="4" t="s">
        <v>10</v>
      </c>
      <c r="B57" s="5" t="s">
        <v>60</v>
      </c>
      <c r="C57" s="5" t="str">
        <f>"20230102025"</f>
        <v>20230102025</v>
      </c>
      <c r="D57" s="8">
        <v>37.3</v>
      </c>
      <c r="E57" s="7"/>
    </row>
    <row r="58" spans="1:5" ht="15" customHeight="1">
      <c r="A58" s="4" t="s">
        <v>10</v>
      </c>
      <c r="B58" s="5" t="s">
        <v>61</v>
      </c>
      <c r="C58" s="5" t="str">
        <f>"20230102026"</f>
        <v>20230102026</v>
      </c>
      <c r="D58" s="8">
        <v>29.9</v>
      </c>
      <c r="E58" s="7"/>
    </row>
    <row r="59" spans="1:5" ht="15" customHeight="1">
      <c r="A59" s="4" t="s">
        <v>10</v>
      </c>
      <c r="B59" s="5" t="s">
        <v>62</v>
      </c>
      <c r="C59" s="5" t="str">
        <f>"20230102027"</f>
        <v>20230102027</v>
      </c>
      <c r="D59" s="8">
        <v>36.9</v>
      </c>
      <c r="E59" s="7"/>
    </row>
    <row r="60" spans="1:5" ht="15" customHeight="1">
      <c r="A60" s="4" t="s">
        <v>10</v>
      </c>
      <c r="B60" s="5" t="s">
        <v>63</v>
      </c>
      <c r="C60" s="5" t="str">
        <f>"20230102028"</f>
        <v>20230102028</v>
      </c>
      <c r="D60" s="8">
        <v>36.3</v>
      </c>
      <c r="E60" s="7"/>
    </row>
    <row r="61" spans="1:5" ht="15" customHeight="1">
      <c r="A61" s="4" t="s">
        <v>10</v>
      </c>
      <c r="B61" s="5" t="s">
        <v>64</v>
      </c>
      <c r="C61" s="5" t="str">
        <f>"20230102029"</f>
        <v>20230102029</v>
      </c>
      <c r="D61" s="8">
        <v>34.3</v>
      </c>
      <c r="E61" s="7"/>
    </row>
    <row r="62" spans="1:5" ht="15" customHeight="1">
      <c r="A62" s="4" t="s">
        <v>10</v>
      </c>
      <c r="B62" s="5" t="s">
        <v>65</v>
      </c>
      <c r="C62" s="5" t="str">
        <f>"20230102030"</f>
        <v>20230102030</v>
      </c>
      <c r="D62" s="8">
        <v>29.6</v>
      </c>
      <c r="E62" s="7"/>
    </row>
    <row r="63" spans="1:5" ht="15" customHeight="1">
      <c r="A63" s="4" t="s">
        <v>10</v>
      </c>
      <c r="B63" s="5" t="s">
        <v>66</v>
      </c>
      <c r="C63" s="5" t="str">
        <f>"20230103001"</f>
        <v>20230103001</v>
      </c>
      <c r="D63" s="8">
        <v>20.6</v>
      </c>
      <c r="E63" s="7"/>
    </row>
    <row r="64" spans="1:5" ht="15" customHeight="1">
      <c r="A64" s="4" t="s">
        <v>10</v>
      </c>
      <c r="B64" s="5" t="s">
        <v>67</v>
      </c>
      <c r="C64" s="5" t="str">
        <f>"20230103002"</f>
        <v>20230103002</v>
      </c>
      <c r="D64" s="8">
        <v>30.9</v>
      </c>
      <c r="E64" s="7"/>
    </row>
    <row r="65" spans="1:5" ht="15" customHeight="1">
      <c r="A65" s="4" t="s">
        <v>10</v>
      </c>
      <c r="B65" s="5" t="s">
        <v>68</v>
      </c>
      <c r="C65" s="5" t="str">
        <f>"20230103003"</f>
        <v>20230103003</v>
      </c>
      <c r="D65" s="8">
        <v>30</v>
      </c>
      <c r="E65" s="7"/>
    </row>
    <row r="66" spans="1:5" ht="15" customHeight="1">
      <c r="A66" s="4" t="s">
        <v>10</v>
      </c>
      <c r="B66" s="5" t="s">
        <v>69</v>
      </c>
      <c r="C66" s="5" t="str">
        <f>"20230103004"</f>
        <v>20230103004</v>
      </c>
      <c r="D66" s="8">
        <v>25.5</v>
      </c>
      <c r="E66" s="7"/>
    </row>
    <row r="67" spans="1:5" ht="15" customHeight="1">
      <c r="A67" s="4" t="s">
        <v>10</v>
      </c>
      <c r="B67" s="5" t="s">
        <v>70</v>
      </c>
      <c r="C67" s="5" t="str">
        <f>"20230103005"</f>
        <v>20230103005</v>
      </c>
      <c r="D67" s="8">
        <v>52</v>
      </c>
      <c r="E67" s="7"/>
    </row>
    <row r="68" spans="1:5" ht="15" customHeight="1">
      <c r="A68" s="4" t="s">
        <v>10</v>
      </c>
      <c r="B68" s="5" t="s">
        <v>71</v>
      </c>
      <c r="C68" s="5" t="str">
        <f>"20230103006"</f>
        <v>20230103006</v>
      </c>
      <c r="D68" s="8">
        <v>27.700000000000003</v>
      </c>
      <c r="E68" s="7"/>
    </row>
    <row r="69" spans="1:5" ht="15" customHeight="1">
      <c r="A69" s="4" t="s">
        <v>10</v>
      </c>
      <c r="B69" s="5" t="s">
        <v>72</v>
      </c>
      <c r="C69" s="5" t="str">
        <f>"20230103007"</f>
        <v>20230103007</v>
      </c>
      <c r="D69" s="8">
        <v>27.700000000000003</v>
      </c>
      <c r="E69" s="7"/>
    </row>
    <row r="70" spans="1:5" ht="15" customHeight="1">
      <c r="A70" s="4" t="s">
        <v>73</v>
      </c>
      <c r="B70" s="5" t="s">
        <v>74</v>
      </c>
      <c r="C70" s="5" t="str">
        <f>"20230103008"</f>
        <v>20230103008</v>
      </c>
      <c r="D70" s="6">
        <v>33.4</v>
      </c>
      <c r="E70" s="7"/>
    </row>
    <row r="71" spans="1:5" ht="15" customHeight="1">
      <c r="A71" s="4" t="s">
        <v>73</v>
      </c>
      <c r="B71" s="5" t="s">
        <v>75</v>
      </c>
      <c r="C71" s="5" t="str">
        <f>"20230103009"</f>
        <v>20230103009</v>
      </c>
      <c r="D71" s="6">
        <v>28.4</v>
      </c>
      <c r="E71" s="7"/>
    </row>
    <row r="72" spans="1:5" ht="15" customHeight="1">
      <c r="A72" s="4" t="s">
        <v>73</v>
      </c>
      <c r="B72" s="5" t="s">
        <v>76</v>
      </c>
      <c r="C72" s="5" t="str">
        <f>"20230103010"</f>
        <v>20230103010</v>
      </c>
      <c r="D72" s="6">
        <v>35.5</v>
      </c>
      <c r="E72" s="7"/>
    </row>
    <row r="73" spans="1:5" ht="15" customHeight="1">
      <c r="A73" s="4" t="s">
        <v>73</v>
      </c>
      <c r="B73" s="5" t="s">
        <v>77</v>
      </c>
      <c r="C73" s="5" t="str">
        <f>"20230103011"</f>
        <v>20230103011</v>
      </c>
      <c r="D73" s="6">
        <v>37.8</v>
      </c>
      <c r="E73" s="7"/>
    </row>
    <row r="74" spans="1:5" ht="15" customHeight="1">
      <c r="A74" s="4" t="s">
        <v>73</v>
      </c>
      <c r="B74" s="5" t="s">
        <v>78</v>
      </c>
      <c r="C74" s="5" t="str">
        <f>"20230103012"</f>
        <v>20230103012</v>
      </c>
      <c r="D74" s="6">
        <v>34.4</v>
      </c>
      <c r="E74" s="7"/>
    </row>
    <row r="75" spans="1:5" ht="15" customHeight="1">
      <c r="A75" s="4" t="s">
        <v>73</v>
      </c>
      <c r="B75" s="5" t="s">
        <v>79</v>
      </c>
      <c r="C75" s="5" t="str">
        <f>"20230103013"</f>
        <v>20230103013</v>
      </c>
      <c r="D75" s="6">
        <v>34.1</v>
      </c>
      <c r="E75" s="7"/>
    </row>
    <row r="76" spans="1:5" ht="15" customHeight="1">
      <c r="A76" s="4" t="s">
        <v>73</v>
      </c>
      <c r="B76" s="5" t="s">
        <v>80</v>
      </c>
      <c r="C76" s="5" t="str">
        <f>"20230103014"</f>
        <v>20230103014</v>
      </c>
      <c r="D76" s="6">
        <v>43.3</v>
      </c>
      <c r="E76" s="7"/>
    </row>
    <row r="77" spans="1:5" ht="15" customHeight="1">
      <c r="A77" s="4" t="s">
        <v>73</v>
      </c>
      <c r="B77" s="5" t="s">
        <v>81</v>
      </c>
      <c r="C77" s="5" t="str">
        <f>"20230103015"</f>
        <v>20230103015</v>
      </c>
      <c r="D77" s="6">
        <v>34.1</v>
      </c>
      <c r="E77" s="7"/>
    </row>
    <row r="78" spans="1:5" ht="15" customHeight="1">
      <c r="A78" s="4" t="s">
        <v>73</v>
      </c>
      <c r="B78" s="5" t="s">
        <v>82</v>
      </c>
      <c r="C78" s="5" t="str">
        <f>"20230103016"</f>
        <v>20230103016</v>
      </c>
      <c r="D78" s="6">
        <v>30.200000000000003</v>
      </c>
      <c r="E78" s="7"/>
    </row>
    <row r="79" spans="1:5" ht="15" customHeight="1">
      <c r="A79" s="4" t="s">
        <v>73</v>
      </c>
      <c r="B79" s="5" t="s">
        <v>83</v>
      </c>
      <c r="C79" s="5" t="str">
        <f>"20230103017"</f>
        <v>20230103017</v>
      </c>
      <c r="D79" s="6">
        <v>0</v>
      </c>
      <c r="E79" s="5" t="s">
        <v>84</v>
      </c>
    </row>
    <row r="80" spans="1:5" ht="15" customHeight="1">
      <c r="A80" s="4" t="s">
        <v>73</v>
      </c>
      <c r="B80" s="5" t="s">
        <v>85</v>
      </c>
      <c r="C80" s="5" t="str">
        <f>"20230103018"</f>
        <v>20230103018</v>
      </c>
      <c r="D80" s="6">
        <v>0</v>
      </c>
      <c r="E80" s="5" t="s">
        <v>84</v>
      </c>
    </row>
    <row r="81" spans="1:5" ht="15" customHeight="1">
      <c r="A81" s="4" t="s">
        <v>73</v>
      </c>
      <c r="B81" s="5" t="s">
        <v>86</v>
      </c>
      <c r="C81" s="5" t="str">
        <f>"20230103019"</f>
        <v>20230103019</v>
      </c>
      <c r="D81" s="6">
        <v>35.1</v>
      </c>
      <c r="E81" s="7"/>
    </row>
    <row r="82" spans="1:5" ht="15" customHeight="1">
      <c r="A82" s="4" t="s">
        <v>87</v>
      </c>
      <c r="B82" s="5" t="s">
        <v>88</v>
      </c>
      <c r="C82" s="5" t="str">
        <f>"20230103020"</f>
        <v>20230103020</v>
      </c>
      <c r="D82" s="6">
        <v>40.4</v>
      </c>
      <c r="E82" s="7"/>
    </row>
    <row r="83" spans="1:5" ht="15" customHeight="1">
      <c r="A83" s="4" t="s">
        <v>87</v>
      </c>
      <c r="B83" s="5" t="s">
        <v>89</v>
      </c>
      <c r="C83" s="5" t="str">
        <f>"20230103021"</f>
        <v>20230103021</v>
      </c>
      <c r="D83" s="8">
        <v>45.3</v>
      </c>
      <c r="E83" s="7"/>
    </row>
    <row r="84" spans="1:5" ht="15" customHeight="1">
      <c r="A84" s="4" t="s">
        <v>87</v>
      </c>
      <c r="B84" s="5" t="s">
        <v>90</v>
      </c>
      <c r="C84" s="5" t="str">
        <f>"20230103022"</f>
        <v>20230103022</v>
      </c>
      <c r="D84" s="6">
        <v>31</v>
      </c>
      <c r="E84" s="7"/>
    </row>
    <row r="85" spans="1:5" ht="15" customHeight="1">
      <c r="A85" s="4" t="s">
        <v>87</v>
      </c>
      <c r="B85" s="5" t="s">
        <v>91</v>
      </c>
      <c r="C85" s="5" t="str">
        <f>"20230103023"</f>
        <v>20230103023</v>
      </c>
      <c r="D85" s="8">
        <v>44.1</v>
      </c>
      <c r="E85" s="7"/>
    </row>
    <row r="86" spans="1:5" ht="15" customHeight="1">
      <c r="A86" s="4" t="s">
        <v>87</v>
      </c>
      <c r="B86" s="5" t="s">
        <v>92</v>
      </c>
      <c r="C86" s="5" t="str">
        <f>"20230103024"</f>
        <v>20230103024</v>
      </c>
      <c r="D86" s="6">
        <v>32.7</v>
      </c>
      <c r="E86" s="7"/>
    </row>
    <row r="87" spans="1:5" ht="15" customHeight="1">
      <c r="A87" s="4" t="s">
        <v>87</v>
      </c>
      <c r="B87" s="5" t="s">
        <v>93</v>
      </c>
      <c r="C87" s="5" t="str">
        <f>"20230103025"</f>
        <v>20230103025</v>
      </c>
      <c r="D87" s="6">
        <v>27.6</v>
      </c>
      <c r="E87" s="7"/>
    </row>
    <row r="88" spans="1:5" ht="15" customHeight="1">
      <c r="A88" s="4" t="s">
        <v>87</v>
      </c>
      <c r="B88" s="5" t="s">
        <v>94</v>
      </c>
      <c r="C88" s="5" t="str">
        <f>"20230103026"</f>
        <v>20230103026</v>
      </c>
      <c r="D88" s="6">
        <v>25.6</v>
      </c>
      <c r="E88" s="7"/>
    </row>
    <row r="89" spans="1:5" ht="15" customHeight="1">
      <c r="A89" s="4" t="s">
        <v>87</v>
      </c>
      <c r="B89" s="5" t="s">
        <v>95</v>
      </c>
      <c r="C89" s="5" t="str">
        <f>"20230103027"</f>
        <v>20230103027</v>
      </c>
      <c r="D89" s="6">
        <v>28.799999999999997</v>
      </c>
      <c r="E89" s="7"/>
    </row>
    <row r="90" spans="1:5" ht="15" customHeight="1">
      <c r="A90" s="4" t="s">
        <v>87</v>
      </c>
      <c r="B90" s="5" t="s">
        <v>96</v>
      </c>
      <c r="C90" s="5" t="str">
        <f>"20230103028"</f>
        <v>20230103028</v>
      </c>
      <c r="D90" s="6">
        <v>33.6</v>
      </c>
      <c r="E90" s="7"/>
    </row>
    <row r="91" spans="1:5" ht="15" customHeight="1">
      <c r="A91" s="4" t="s">
        <v>87</v>
      </c>
      <c r="B91" s="5" t="s">
        <v>97</v>
      </c>
      <c r="C91" s="5" t="str">
        <f>"20230103029"</f>
        <v>20230103029</v>
      </c>
      <c r="D91" s="6">
        <v>40</v>
      </c>
      <c r="E91" s="7"/>
    </row>
    <row r="92" spans="1:5" ht="15" customHeight="1">
      <c r="A92" s="4" t="s">
        <v>87</v>
      </c>
      <c r="B92" s="5" t="s">
        <v>98</v>
      </c>
      <c r="C92" s="5" t="str">
        <f>"20230103030"</f>
        <v>20230103030</v>
      </c>
      <c r="D92" s="6">
        <v>27</v>
      </c>
      <c r="E92" s="7"/>
    </row>
    <row r="93" spans="1:5" ht="15" customHeight="1">
      <c r="A93" s="4" t="s">
        <v>87</v>
      </c>
      <c r="B93" s="5" t="s">
        <v>99</v>
      </c>
      <c r="C93" s="5" t="str">
        <f>"20230104001"</f>
        <v>20230104001</v>
      </c>
      <c r="D93" s="6">
        <v>27.4</v>
      </c>
      <c r="E93" s="7"/>
    </row>
    <row r="94" spans="1:5" ht="15" customHeight="1">
      <c r="A94" s="4" t="s">
        <v>87</v>
      </c>
      <c r="B94" s="5" t="s">
        <v>100</v>
      </c>
      <c r="C94" s="5" t="str">
        <f>"20230104002"</f>
        <v>20230104002</v>
      </c>
      <c r="D94" s="6">
        <v>42.2</v>
      </c>
      <c r="E94" s="7"/>
    </row>
    <row r="95" spans="1:5" ht="15" customHeight="1">
      <c r="A95" s="4" t="s">
        <v>87</v>
      </c>
      <c r="B95" s="5" t="s">
        <v>101</v>
      </c>
      <c r="C95" s="5" t="str">
        <f>"20230104003"</f>
        <v>20230104003</v>
      </c>
      <c r="D95" s="6">
        <v>37.6</v>
      </c>
      <c r="E95" s="7"/>
    </row>
    <row r="96" spans="1:5" ht="15" customHeight="1">
      <c r="A96" s="4" t="s">
        <v>87</v>
      </c>
      <c r="B96" s="5" t="s">
        <v>102</v>
      </c>
      <c r="C96" s="5" t="str">
        <f>"20230104004"</f>
        <v>20230104004</v>
      </c>
      <c r="D96" s="6">
        <v>31.200000000000003</v>
      </c>
      <c r="E96" s="7"/>
    </row>
    <row r="97" spans="1:5" ht="15" customHeight="1">
      <c r="A97" s="4" t="s">
        <v>87</v>
      </c>
      <c r="B97" s="5" t="s">
        <v>103</v>
      </c>
      <c r="C97" s="5" t="str">
        <f>"20230104005"</f>
        <v>20230104005</v>
      </c>
      <c r="D97" s="6">
        <v>37.2</v>
      </c>
      <c r="E97" s="7"/>
    </row>
    <row r="98" spans="1:5" ht="15" customHeight="1">
      <c r="A98" s="4" t="s">
        <v>87</v>
      </c>
      <c r="B98" s="5" t="s">
        <v>104</v>
      </c>
      <c r="C98" s="5" t="str">
        <f>"20230104006"</f>
        <v>20230104006</v>
      </c>
      <c r="D98" s="6">
        <v>30.9</v>
      </c>
      <c r="E98" s="7"/>
    </row>
    <row r="99" spans="1:5" ht="15" customHeight="1">
      <c r="A99" s="4" t="s">
        <v>87</v>
      </c>
      <c r="B99" s="5" t="s">
        <v>105</v>
      </c>
      <c r="C99" s="5" t="str">
        <f>"20230104007"</f>
        <v>20230104007</v>
      </c>
      <c r="D99" s="6">
        <v>26.5</v>
      </c>
      <c r="E99" s="7"/>
    </row>
    <row r="100" spans="1:5" ht="15" customHeight="1">
      <c r="A100" s="4" t="s">
        <v>87</v>
      </c>
      <c r="B100" s="5" t="s">
        <v>106</v>
      </c>
      <c r="C100" s="5" t="str">
        <f>"20230104008"</f>
        <v>20230104008</v>
      </c>
      <c r="D100" s="6">
        <v>16</v>
      </c>
      <c r="E100" s="7"/>
    </row>
    <row r="101" spans="1:5" ht="15" customHeight="1">
      <c r="A101" s="4" t="s">
        <v>87</v>
      </c>
      <c r="B101" s="5" t="s">
        <v>107</v>
      </c>
      <c r="C101" s="5" t="str">
        <f>"20230104009"</f>
        <v>20230104009</v>
      </c>
      <c r="D101" s="6">
        <v>33.4</v>
      </c>
      <c r="E101" s="7"/>
    </row>
    <row r="102" spans="1:5" ht="15" customHeight="1">
      <c r="A102" s="4" t="s">
        <v>87</v>
      </c>
      <c r="B102" s="5" t="s">
        <v>108</v>
      </c>
      <c r="C102" s="5" t="str">
        <f>"20230104010"</f>
        <v>20230104010</v>
      </c>
      <c r="D102" s="6">
        <v>35.7</v>
      </c>
      <c r="E102" s="7"/>
    </row>
    <row r="103" spans="1:5" ht="15" customHeight="1">
      <c r="A103" s="4" t="s">
        <v>87</v>
      </c>
      <c r="B103" s="5" t="s">
        <v>109</v>
      </c>
      <c r="C103" s="5" t="str">
        <f>"20230104011"</f>
        <v>20230104011</v>
      </c>
      <c r="D103" s="6">
        <v>34.6</v>
      </c>
      <c r="E103" s="7"/>
    </row>
    <row r="104" spans="1:5" ht="15" customHeight="1">
      <c r="A104" s="4" t="s">
        <v>87</v>
      </c>
      <c r="B104" s="5" t="s">
        <v>110</v>
      </c>
      <c r="C104" s="5" t="str">
        <f>"20230104012"</f>
        <v>20230104012</v>
      </c>
      <c r="D104" s="8">
        <v>48.6</v>
      </c>
      <c r="E104" s="7"/>
    </row>
    <row r="105" spans="1:5" ht="15" customHeight="1">
      <c r="A105" s="4" t="s">
        <v>87</v>
      </c>
      <c r="B105" s="5" t="s">
        <v>111</v>
      </c>
      <c r="C105" s="5" t="str">
        <f>"20230104013"</f>
        <v>20230104013</v>
      </c>
      <c r="D105" s="6">
        <v>28.9</v>
      </c>
      <c r="E105" s="7"/>
    </row>
    <row r="106" spans="1:5" ht="15" customHeight="1">
      <c r="A106" s="4" t="s">
        <v>87</v>
      </c>
      <c r="B106" s="5" t="s">
        <v>112</v>
      </c>
      <c r="C106" s="5" t="str">
        <f>"20230104014"</f>
        <v>20230104014</v>
      </c>
      <c r="D106" s="6">
        <v>33.5</v>
      </c>
      <c r="E106" s="7"/>
    </row>
    <row r="107" spans="1:5" ht="15" customHeight="1">
      <c r="A107" s="4" t="s">
        <v>87</v>
      </c>
      <c r="B107" s="5" t="s">
        <v>113</v>
      </c>
      <c r="C107" s="5" t="str">
        <f>"20230104015"</f>
        <v>20230104015</v>
      </c>
      <c r="D107" s="6">
        <v>27</v>
      </c>
      <c r="E107" s="7"/>
    </row>
    <row r="108" spans="1:5" ht="15" customHeight="1">
      <c r="A108" s="4" t="s">
        <v>87</v>
      </c>
      <c r="B108" s="5" t="s">
        <v>114</v>
      </c>
      <c r="C108" s="5" t="str">
        <f>"20230104016"</f>
        <v>20230104016</v>
      </c>
      <c r="D108" s="6">
        <v>41.8</v>
      </c>
      <c r="E108" s="7"/>
    </row>
    <row r="109" spans="1:5" ht="15" customHeight="1">
      <c r="A109" s="4" t="s">
        <v>87</v>
      </c>
      <c r="B109" s="5" t="s">
        <v>115</v>
      </c>
      <c r="C109" s="5" t="str">
        <f>"20230104017"</f>
        <v>20230104017</v>
      </c>
      <c r="D109" s="8">
        <v>44.8</v>
      </c>
      <c r="E109" s="7"/>
    </row>
    <row r="110" spans="1:5" ht="15" customHeight="1">
      <c r="A110" s="4" t="s">
        <v>87</v>
      </c>
      <c r="B110" s="5" t="s">
        <v>116</v>
      </c>
      <c r="C110" s="5" t="str">
        <f>"20230104018"</f>
        <v>20230104018</v>
      </c>
      <c r="D110" s="6">
        <v>21.1</v>
      </c>
      <c r="E110" s="7"/>
    </row>
    <row r="111" spans="1:5" ht="15" customHeight="1">
      <c r="A111" s="4" t="s">
        <v>87</v>
      </c>
      <c r="B111" s="5" t="s">
        <v>117</v>
      </c>
      <c r="C111" s="5" t="str">
        <f>"20230104019"</f>
        <v>20230104019</v>
      </c>
      <c r="D111" s="8">
        <v>46.9</v>
      </c>
      <c r="E111" s="7"/>
    </row>
    <row r="112" spans="1:5" ht="15" customHeight="1">
      <c r="A112" s="4" t="s">
        <v>87</v>
      </c>
      <c r="B112" s="5" t="s">
        <v>118</v>
      </c>
      <c r="C112" s="5" t="str">
        <f>"20230104020"</f>
        <v>20230104020</v>
      </c>
      <c r="D112" s="6">
        <v>39.8</v>
      </c>
      <c r="E112" s="7"/>
    </row>
    <row r="113" spans="1:5" ht="15" customHeight="1">
      <c r="A113" s="4" t="s">
        <v>87</v>
      </c>
      <c r="B113" s="5" t="s">
        <v>119</v>
      </c>
      <c r="C113" s="5" t="str">
        <f>"20230104021"</f>
        <v>20230104021</v>
      </c>
      <c r="D113" s="6">
        <v>30.299999999999997</v>
      </c>
      <c r="E113" s="7"/>
    </row>
    <row r="114" spans="1:5" ht="15" customHeight="1">
      <c r="A114" s="4" t="s">
        <v>87</v>
      </c>
      <c r="B114" s="5" t="s">
        <v>120</v>
      </c>
      <c r="C114" s="5" t="str">
        <f>"20230104022"</f>
        <v>20230104022</v>
      </c>
      <c r="D114" s="6">
        <v>25.299999999999997</v>
      </c>
      <c r="E114" s="7"/>
    </row>
    <row r="115" spans="1:5" ht="15" customHeight="1">
      <c r="A115" s="4" t="s">
        <v>87</v>
      </c>
      <c r="B115" s="5" t="s">
        <v>121</v>
      </c>
      <c r="C115" s="5" t="str">
        <f>"20230104023"</f>
        <v>20230104023</v>
      </c>
      <c r="D115" s="6">
        <v>29.299999999999997</v>
      </c>
      <c r="E115" s="7"/>
    </row>
    <row r="116" spans="1:5" ht="15" customHeight="1">
      <c r="A116" s="4" t="s">
        <v>87</v>
      </c>
      <c r="B116" s="5" t="s">
        <v>122</v>
      </c>
      <c r="C116" s="5" t="str">
        <f>"20230104024"</f>
        <v>20230104024</v>
      </c>
      <c r="D116" s="6">
        <v>35</v>
      </c>
      <c r="E116" s="7"/>
    </row>
    <row r="117" spans="1:5" ht="15" customHeight="1">
      <c r="A117" s="4" t="s">
        <v>87</v>
      </c>
      <c r="B117" s="5" t="s">
        <v>123</v>
      </c>
      <c r="C117" s="5" t="str">
        <f>"20230104025"</f>
        <v>20230104025</v>
      </c>
      <c r="D117" s="6">
        <v>39.3</v>
      </c>
      <c r="E117" s="7"/>
    </row>
    <row r="118" spans="1:5" ht="15" customHeight="1">
      <c r="A118" s="4" t="s">
        <v>87</v>
      </c>
      <c r="B118" s="5" t="s">
        <v>124</v>
      </c>
      <c r="C118" s="5" t="str">
        <f>"20230104026"</f>
        <v>20230104026</v>
      </c>
      <c r="D118" s="6">
        <v>35.3</v>
      </c>
      <c r="E118" s="7"/>
    </row>
    <row r="119" spans="1:5" ht="15" customHeight="1">
      <c r="A119" s="4" t="s">
        <v>87</v>
      </c>
      <c r="B119" s="5" t="s">
        <v>125</v>
      </c>
      <c r="C119" s="5" t="str">
        <f>"20230104027"</f>
        <v>20230104027</v>
      </c>
      <c r="D119" s="6">
        <v>35.2</v>
      </c>
      <c r="E119" s="7"/>
    </row>
    <row r="120" spans="1:5" ht="15" customHeight="1">
      <c r="A120" s="4" t="s">
        <v>87</v>
      </c>
      <c r="B120" s="5" t="s">
        <v>126</v>
      </c>
      <c r="C120" s="5" t="str">
        <f>"20230104028"</f>
        <v>20230104028</v>
      </c>
      <c r="D120" s="6">
        <v>39.9</v>
      </c>
      <c r="E120" s="7"/>
    </row>
    <row r="121" spans="1:5" ht="15" customHeight="1">
      <c r="A121" s="4" t="s">
        <v>87</v>
      </c>
      <c r="B121" s="5" t="s">
        <v>127</v>
      </c>
      <c r="C121" s="5" t="str">
        <f>"20230104029"</f>
        <v>20230104029</v>
      </c>
      <c r="D121" s="6">
        <v>30.1</v>
      </c>
      <c r="E121" s="7"/>
    </row>
    <row r="122" spans="1:5" ht="15" customHeight="1">
      <c r="A122" s="4" t="s">
        <v>87</v>
      </c>
      <c r="B122" s="5" t="s">
        <v>128</v>
      </c>
      <c r="C122" s="5" t="str">
        <f>"20230104030"</f>
        <v>20230104030</v>
      </c>
      <c r="D122" s="8">
        <v>47.5</v>
      </c>
      <c r="E122" s="7"/>
    </row>
    <row r="123" spans="1:5" ht="15" customHeight="1">
      <c r="A123" s="4" t="s">
        <v>87</v>
      </c>
      <c r="B123" s="5" t="s">
        <v>129</v>
      </c>
      <c r="C123" s="5" t="str">
        <f>"20230105001"</f>
        <v>20230105001</v>
      </c>
      <c r="D123" s="6">
        <v>35</v>
      </c>
      <c r="E123" s="7"/>
    </row>
    <row r="124" spans="1:5" ht="15" customHeight="1">
      <c r="A124" s="4" t="s">
        <v>87</v>
      </c>
      <c r="B124" s="5" t="s">
        <v>130</v>
      </c>
      <c r="C124" s="5" t="str">
        <f>"20230105002"</f>
        <v>20230105002</v>
      </c>
      <c r="D124" s="6">
        <v>33.7</v>
      </c>
      <c r="E124" s="7"/>
    </row>
    <row r="125" spans="1:5" ht="15" customHeight="1">
      <c r="A125" s="4" t="s">
        <v>87</v>
      </c>
      <c r="B125" s="5" t="s">
        <v>131</v>
      </c>
      <c r="C125" s="5" t="str">
        <f>"20230105003"</f>
        <v>20230105003</v>
      </c>
      <c r="D125" s="6">
        <v>34.1</v>
      </c>
      <c r="E125" s="7"/>
    </row>
    <row r="126" spans="1:5" ht="15" customHeight="1">
      <c r="A126" s="4" t="s">
        <v>87</v>
      </c>
      <c r="B126" s="5" t="s">
        <v>132</v>
      </c>
      <c r="C126" s="5" t="str">
        <f>"20230105004"</f>
        <v>20230105004</v>
      </c>
      <c r="D126" s="6">
        <v>33</v>
      </c>
      <c r="E126" s="7"/>
    </row>
    <row r="127" spans="1:5" ht="15" customHeight="1">
      <c r="A127" s="4" t="s">
        <v>87</v>
      </c>
      <c r="B127" s="5" t="s">
        <v>133</v>
      </c>
      <c r="C127" s="5" t="str">
        <f>"20230105005"</f>
        <v>20230105005</v>
      </c>
      <c r="D127" s="6">
        <v>35.1</v>
      </c>
      <c r="E127" s="7"/>
    </row>
    <row r="128" spans="1:5" ht="15" customHeight="1">
      <c r="A128" s="4" t="s">
        <v>87</v>
      </c>
      <c r="B128" s="5" t="s">
        <v>134</v>
      </c>
      <c r="C128" s="5" t="str">
        <f>"20230105006"</f>
        <v>20230105006</v>
      </c>
      <c r="D128" s="6">
        <v>38</v>
      </c>
      <c r="E128" s="7"/>
    </row>
    <row r="129" spans="1:5" ht="15" customHeight="1">
      <c r="A129" s="4" t="s">
        <v>87</v>
      </c>
      <c r="B129" s="5" t="s">
        <v>135</v>
      </c>
      <c r="C129" s="5" t="str">
        <f>"20230105007"</f>
        <v>20230105007</v>
      </c>
      <c r="D129" s="6">
        <v>26</v>
      </c>
      <c r="E129" s="7"/>
    </row>
    <row r="130" spans="1:5" ht="15" customHeight="1">
      <c r="A130" s="4" t="s">
        <v>87</v>
      </c>
      <c r="B130" s="5" t="s">
        <v>136</v>
      </c>
      <c r="C130" s="5" t="str">
        <f>"20230105008"</f>
        <v>20230105008</v>
      </c>
      <c r="D130" s="6">
        <v>28.5</v>
      </c>
      <c r="E130" s="7"/>
    </row>
    <row r="131" spans="1:5" ht="15" customHeight="1">
      <c r="A131" s="4" t="s">
        <v>87</v>
      </c>
      <c r="B131" s="5" t="s">
        <v>137</v>
      </c>
      <c r="C131" s="5" t="str">
        <f>"20230105009"</f>
        <v>20230105009</v>
      </c>
      <c r="D131" s="6">
        <v>43.6</v>
      </c>
      <c r="E131" s="7"/>
    </row>
    <row r="132" spans="1:5" ht="15" customHeight="1">
      <c r="A132" s="4" t="s">
        <v>87</v>
      </c>
      <c r="B132" s="5" t="s">
        <v>138</v>
      </c>
      <c r="C132" s="5" t="str">
        <f>"20230105010"</f>
        <v>20230105010</v>
      </c>
      <c r="D132" s="6">
        <v>35.3</v>
      </c>
      <c r="E132" s="7"/>
    </row>
    <row r="133" spans="1:5" ht="15" customHeight="1">
      <c r="A133" s="4" t="s">
        <v>87</v>
      </c>
      <c r="B133" s="5" t="s">
        <v>139</v>
      </c>
      <c r="C133" s="5" t="str">
        <f>"20230105011"</f>
        <v>20230105011</v>
      </c>
      <c r="D133" s="6">
        <v>0</v>
      </c>
      <c r="E133" s="5" t="s">
        <v>84</v>
      </c>
    </row>
    <row r="134" spans="1:5" ht="15" customHeight="1">
      <c r="A134" s="4" t="s">
        <v>87</v>
      </c>
      <c r="B134" s="5" t="s">
        <v>140</v>
      </c>
      <c r="C134" s="5" t="str">
        <f>"20230105012"</f>
        <v>20230105012</v>
      </c>
      <c r="D134" s="6">
        <v>0</v>
      </c>
      <c r="E134" s="5" t="s">
        <v>84</v>
      </c>
    </row>
    <row r="135" spans="1:5" ht="15" customHeight="1">
      <c r="A135" s="4" t="s">
        <v>87</v>
      </c>
      <c r="B135" s="5" t="s">
        <v>141</v>
      </c>
      <c r="C135" s="5" t="str">
        <f>"20230105013"</f>
        <v>20230105013</v>
      </c>
      <c r="D135" s="6">
        <v>28.5</v>
      </c>
      <c r="E135" s="7"/>
    </row>
    <row r="136" spans="1:5" ht="15" customHeight="1">
      <c r="A136" s="4" t="s">
        <v>87</v>
      </c>
      <c r="B136" s="5" t="s">
        <v>142</v>
      </c>
      <c r="C136" s="5" t="str">
        <f>"20230105014"</f>
        <v>20230105014</v>
      </c>
      <c r="D136" s="6">
        <v>34.9</v>
      </c>
      <c r="E136" s="7"/>
    </row>
    <row r="137" spans="1:5" ht="15" customHeight="1">
      <c r="A137" s="4" t="s">
        <v>87</v>
      </c>
      <c r="B137" s="5" t="s">
        <v>143</v>
      </c>
      <c r="C137" s="5" t="str">
        <f>"20230105015"</f>
        <v>20230105015</v>
      </c>
      <c r="D137" s="6">
        <v>29.700000000000003</v>
      </c>
      <c r="E137" s="7"/>
    </row>
    <row r="138" spans="1:5" ht="15" customHeight="1">
      <c r="A138" s="4" t="s">
        <v>87</v>
      </c>
      <c r="B138" s="5" t="s">
        <v>144</v>
      </c>
      <c r="C138" s="5" t="str">
        <f>"20230105016"</f>
        <v>20230105016</v>
      </c>
      <c r="D138" s="6">
        <v>38</v>
      </c>
      <c r="E138" s="7"/>
    </row>
    <row r="139" spans="1:5" ht="15" customHeight="1">
      <c r="A139" s="4" t="s">
        <v>145</v>
      </c>
      <c r="B139" s="5" t="s">
        <v>146</v>
      </c>
      <c r="C139" s="5" t="str">
        <f>"20230105017"</f>
        <v>20230105017</v>
      </c>
      <c r="D139" s="6">
        <v>32.1</v>
      </c>
      <c r="E139" s="7"/>
    </row>
    <row r="140" spans="1:5" ht="15" customHeight="1">
      <c r="A140" s="4" t="s">
        <v>145</v>
      </c>
      <c r="B140" s="5" t="s">
        <v>147</v>
      </c>
      <c r="C140" s="5" t="str">
        <f>"20230105018"</f>
        <v>20230105018</v>
      </c>
      <c r="D140" s="6">
        <v>46</v>
      </c>
      <c r="E140" s="7"/>
    </row>
    <row r="141" spans="1:5" ht="15" customHeight="1">
      <c r="A141" s="4" t="s">
        <v>145</v>
      </c>
      <c r="B141" s="5" t="s">
        <v>148</v>
      </c>
      <c r="C141" s="5" t="str">
        <f>"20230105019"</f>
        <v>20230105019</v>
      </c>
      <c r="D141" s="6">
        <v>41.5</v>
      </c>
      <c r="E141" s="7"/>
    </row>
    <row r="142" spans="1:5" ht="15" customHeight="1">
      <c r="A142" s="4" t="s">
        <v>145</v>
      </c>
      <c r="B142" s="5" t="s">
        <v>149</v>
      </c>
      <c r="C142" s="5" t="str">
        <f>"20230105020"</f>
        <v>20230105020</v>
      </c>
      <c r="D142" s="6">
        <v>52.5</v>
      </c>
      <c r="E142" s="7"/>
    </row>
    <row r="143" spans="1:5" ht="15" customHeight="1">
      <c r="A143" s="4" t="s">
        <v>145</v>
      </c>
      <c r="B143" s="5" t="s">
        <v>150</v>
      </c>
      <c r="C143" s="5" t="str">
        <f>"20230105021"</f>
        <v>20230105021</v>
      </c>
      <c r="D143" s="6">
        <v>0</v>
      </c>
      <c r="E143" s="5" t="s">
        <v>84</v>
      </c>
    </row>
    <row r="144" spans="1:5" ht="15" customHeight="1">
      <c r="A144" s="4" t="s">
        <v>151</v>
      </c>
      <c r="B144" s="5" t="s">
        <v>152</v>
      </c>
      <c r="C144" s="5" t="str">
        <f>"20230105022"</f>
        <v>20230105022</v>
      </c>
      <c r="D144" s="6">
        <v>39</v>
      </c>
      <c r="E144" s="7"/>
    </row>
    <row r="145" spans="1:5" ht="15" customHeight="1">
      <c r="A145" s="4" t="s">
        <v>151</v>
      </c>
      <c r="B145" s="5" t="s">
        <v>153</v>
      </c>
      <c r="C145" s="5" t="str">
        <f>"20230105023"</f>
        <v>20230105023</v>
      </c>
      <c r="D145" s="6">
        <v>0</v>
      </c>
      <c r="E145" s="5" t="s">
        <v>84</v>
      </c>
    </row>
    <row r="146" spans="1:5" ht="15" customHeight="1">
      <c r="A146" s="4" t="s">
        <v>151</v>
      </c>
      <c r="B146" s="5" t="s">
        <v>154</v>
      </c>
      <c r="C146" s="5" t="str">
        <f>"20230105024"</f>
        <v>20230105024</v>
      </c>
      <c r="D146" s="6">
        <v>46.4</v>
      </c>
      <c r="E146" s="7"/>
    </row>
    <row r="147" spans="1:5" ht="15" customHeight="1">
      <c r="A147" s="4" t="s">
        <v>151</v>
      </c>
      <c r="B147" s="5" t="s">
        <v>155</v>
      </c>
      <c r="C147" s="5" t="str">
        <f>"20230105025"</f>
        <v>20230105025</v>
      </c>
      <c r="D147" s="6">
        <v>32.2</v>
      </c>
      <c r="E147" s="7"/>
    </row>
    <row r="148" spans="1:5" ht="15" customHeight="1">
      <c r="A148" s="4" t="s">
        <v>151</v>
      </c>
      <c r="B148" s="5" t="s">
        <v>156</v>
      </c>
      <c r="C148" s="5" t="str">
        <f>"20230105026"</f>
        <v>20230105026</v>
      </c>
      <c r="D148" s="6">
        <v>0</v>
      </c>
      <c r="E148" s="5" t="s">
        <v>84</v>
      </c>
    </row>
    <row r="149" spans="1:5" ht="15" customHeight="1">
      <c r="A149" s="4" t="s">
        <v>151</v>
      </c>
      <c r="B149" s="5" t="s">
        <v>157</v>
      </c>
      <c r="C149" s="5" t="str">
        <f>"20230105027"</f>
        <v>20230105027</v>
      </c>
      <c r="D149" s="6">
        <v>37.7</v>
      </c>
      <c r="E149" s="7"/>
    </row>
    <row r="150" spans="1:5" ht="15" customHeight="1">
      <c r="A150" s="4" t="s">
        <v>151</v>
      </c>
      <c r="B150" s="5" t="s">
        <v>158</v>
      </c>
      <c r="C150" s="5" t="str">
        <f>"20230105028"</f>
        <v>20230105028</v>
      </c>
      <c r="D150" s="6">
        <v>37.7</v>
      </c>
      <c r="E150" s="7"/>
    </row>
    <row r="151" spans="1:5" ht="15" customHeight="1">
      <c r="A151" s="4" t="s">
        <v>151</v>
      </c>
      <c r="B151" s="5" t="s">
        <v>159</v>
      </c>
      <c r="C151" s="5" t="str">
        <f>"20230105029"</f>
        <v>20230105029</v>
      </c>
      <c r="D151" s="6">
        <v>26.299999999999997</v>
      </c>
      <c r="E151" s="7"/>
    </row>
    <row r="152" spans="1:5" ht="15" customHeight="1">
      <c r="A152" s="4" t="s">
        <v>160</v>
      </c>
      <c r="B152" s="5" t="s">
        <v>161</v>
      </c>
      <c r="C152" s="5" t="str">
        <f>"20230105030"</f>
        <v>20230105030</v>
      </c>
      <c r="D152" s="6">
        <v>50.599999999999994</v>
      </c>
      <c r="E152" s="7"/>
    </row>
    <row r="153" spans="1:5" ht="15" customHeight="1">
      <c r="A153" s="4" t="s">
        <v>160</v>
      </c>
      <c r="B153" s="5" t="s">
        <v>162</v>
      </c>
      <c r="C153" s="5" t="str">
        <f>"20230106001"</f>
        <v>20230106001</v>
      </c>
      <c r="D153" s="6">
        <v>39.2</v>
      </c>
      <c r="E153" s="7"/>
    </row>
    <row r="154" spans="1:5" ht="15" customHeight="1">
      <c r="A154" s="4" t="s">
        <v>160</v>
      </c>
      <c r="B154" s="5" t="s">
        <v>163</v>
      </c>
      <c r="C154" s="5" t="str">
        <f>"20230106002"</f>
        <v>20230106002</v>
      </c>
      <c r="D154" s="6">
        <v>54.7</v>
      </c>
      <c r="E154" s="7"/>
    </row>
    <row r="155" spans="1:5" ht="15" customHeight="1">
      <c r="A155" s="4" t="s">
        <v>160</v>
      </c>
      <c r="B155" s="5" t="s">
        <v>164</v>
      </c>
      <c r="C155" s="5" t="str">
        <f>"20230106003"</f>
        <v>20230106003</v>
      </c>
      <c r="D155" s="6">
        <v>0</v>
      </c>
      <c r="E155" s="5" t="s">
        <v>84</v>
      </c>
    </row>
    <row r="156" spans="1:5" ht="15" customHeight="1">
      <c r="A156" s="4" t="s">
        <v>165</v>
      </c>
      <c r="B156" s="5" t="s">
        <v>166</v>
      </c>
      <c r="C156" s="5" t="str">
        <f>"20230106004"</f>
        <v>20230106004</v>
      </c>
      <c r="D156" s="6">
        <v>38.7</v>
      </c>
      <c r="E156" s="7"/>
    </row>
    <row r="157" spans="1:5" ht="15" customHeight="1">
      <c r="A157" s="4" t="s">
        <v>165</v>
      </c>
      <c r="B157" s="5" t="s">
        <v>167</v>
      </c>
      <c r="C157" s="5" t="str">
        <f>"20230106005"</f>
        <v>20230106005</v>
      </c>
      <c r="D157" s="6">
        <v>33.1</v>
      </c>
      <c r="E157" s="7"/>
    </row>
    <row r="158" spans="1:5" ht="15" customHeight="1">
      <c r="A158" s="4" t="s">
        <v>165</v>
      </c>
      <c r="B158" s="5" t="s">
        <v>168</v>
      </c>
      <c r="C158" s="5" t="str">
        <f>"20230106006"</f>
        <v>20230106006</v>
      </c>
      <c r="D158" s="6">
        <v>51.8</v>
      </c>
      <c r="E158" s="7"/>
    </row>
    <row r="159" spans="1:5" ht="15" customHeight="1">
      <c r="A159" s="4" t="s">
        <v>165</v>
      </c>
      <c r="B159" s="5" t="s">
        <v>169</v>
      </c>
      <c r="C159" s="5" t="str">
        <f>"20230106007"</f>
        <v>20230106007</v>
      </c>
      <c r="D159" s="6">
        <v>44.5</v>
      </c>
      <c r="E159" s="7"/>
    </row>
    <row r="160" spans="1:5" ht="15" customHeight="1">
      <c r="A160" s="4" t="s">
        <v>170</v>
      </c>
      <c r="B160" s="5" t="s">
        <v>171</v>
      </c>
      <c r="C160" s="5" t="str">
        <f>"20230106008"</f>
        <v>20230106008</v>
      </c>
      <c r="D160" s="6">
        <v>26.9</v>
      </c>
      <c r="E160" s="7"/>
    </row>
    <row r="161" spans="1:5" ht="15" customHeight="1">
      <c r="A161" s="4" t="s">
        <v>170</v>
      </c>
      <c r="B161" s="5" t="s">
        <v>172</v>
      </c>
      <c r="C161" s="5" t="str">
        <f>"20230106009"</f>
        <v>20230106009</v>
      </c>
      <c r="D161" s="6">
        <v>27.200000000000003</v>
      </c>
      <c r="E161" s="7"/>
    </row>
    <row r="162" spans="1:5" ht="15" customHeight="1">
      <c r="A162" s="4" t="s">
        <v>170</v>
      </c>
      <c r="B162" s="5" t="s">
        <v>173</v>
      </c>
      <c r="C162" s="5" t="str">
        <f>"20230106010"</f>
        <v>20230106010</v>
      </c>
      <c r="D162" s="6">
        <v>35.6</v>
      </c>
      <c r="E162" s="7"/>
    </row>
    <row r="163" spans="1:5" ht="15" customHeight="1">
      <c r="A163" s="4" t="s">
        <v>170</v>
      </c>
      <c r="B163" s="5" t="s">
        <v>174</v>
      </c>
      <c r="C163" s="5" t="str">
        <f>"20230106011"</f>
        <v>20230106011</v>
      </c>
      <c r="D163" s="6">
        <v>14.399999999999999</v>
      </c>
      <c r="E163" s="7"/>
    </row>
    <row r="164" spans="1:5" ht="15" customHeight="1">
      <c r="A164" s="4" t="s">
        <v>175</v>
      </c>
      <c r="B164" s="5" t="s">
        <v>176</v>
      </c>
      <c r="C164" s="5" t="str">
        <f>"20230106012"</f>
        <v>20230106012</v>
      </c>
      <c r="D164" s="6">
        <v>45.6</v>
      </c>
      <c r="E164" s="7"/>
    </row>
    <row r="165" spans="1:5" ht="15" customHeight="1">
      <c r="A165" s="4" t="s">
        <v>175</v>
      </c>
      <c r="B165" s="5" t="s">
        <v>177</v>
      </c>
      <c r="C165" s="5" t="str">
        <f>"20230106013"</f>
        <v>20230106013</v>
      </c>
      <c r="D165" s="6">
        <v>23.6</v>
      </c>
      <c r="E165" s="7"/>
    </row>
    <row r="166" spans="1:5" ht="15" customHeight="1">
      <c r="A166" s="4" t="s">
        <v>175</v>
      </c>
      <c r="B166" s="5" t="s">
        <v>16</v>
      </c>
      <c r="C166" s="5" t="str">
        <f>"20230106014"</f>
        <v>20230106014</v>
      </c>
      <c r="D166" s="6">
        <v>32</v>
      </c>
      <c r="E166" s="7"/>
    </row>
    <row r="167" spans="1:5" ht="15" customHeight="1">
      <c r="A167" s="4" t="s">
        <v>175</v>
      </c>
      <c r="B167" s="5" t="s">
        <v>178</v>
      </c>
      <c r="C167" s="5" t="str">
        <f>"20230106015"</f>
        <v>20230106015</v>
      </c>
      <c r="D167" s="6">
        <v>52.5</v>
      </c>
      <c r="E167" s="7"/>
    </row>
    <row r="168" spans="1:5" ht="15" customHeight="1">
      <c r="A168" s="4" t="s">
        <v>179</v>
      </c>
      <c r="B168" s="5" t="s">
        <v>180</v>
      </c>
      <c r="C168" s="5" t="str">
        <f>"20230106016"</f>
        <v>20230106016</v>
      </c>
      <c r="D168" s="6">
        <v>25.5</v>
      </c>
      <c r="E168" s="7"/>
    </row>
    <row r="169" spans="1:5" ht="15" customHeight="1">
      <c r="A169" s="4" t="s">
        <v>179</v>
      </c>
      <c r="B169" s="5" t="s">
        <v>181</v>
      </c>
      <c r="C169" s="5" t="str">
        <f>"20230106017"</f>
        <v>20230106017</v>
      </c>
      <c r="D169" s="6">
        <v>42.2</v>
      </c>
      <c r="E169" s="7"/>
    </row>
    <row r="170" spans="1:5" ht="15" customHeight="1">
      <c r="A170" s="4" t="s">
        <v>179</v>
      </c>
      <c r="B170" s="5" t="s">
        <v>182</v>
      </c>
      <c r="C170" s="5" t="str">
        <f>"20230106018"</f>
        <v>20230106018</v>
      </c>
      <c r="D170" s="6">
        <v>33.8</v>
      </c>
      <c r="E170" s="7"/>
    </row>
    <row r="171" spans="1:5" ht="15" customHeight="1">
      <c r="A171" s="4" t="s">
        <v>179</v>
      </c>
      <c r="B171" s="5" t="s">
        <v>183</v>
      </c>
      <c r="C171" s="5" t="str">
        <f>"20230106019"</f>
        <v>20230106019</v>
      </c>
      <c r="D171" s="6">
        <v>31.6</v>
      </c>
      <c r="E171" s="7"/>
    </row>
    <row r="172" spans="1:5" ht="15" customHeight="1">
      <c r="A172" s="4" t="s">
        <v>179</v>
      </c>
      <c r="B172" s="5" t="s">
        <v>184</v>
      </c>
      <c r="C172" s="5" t="str">
        <f>"20230106020"</f>
        <v>20230106020</v>
      </c>
      <c r="D172" s="6">
        <v>0</v>
      </c>
      <c r="E172" s="5" t="s">
        <v>84</v>
      </c>
    </row>
    <row r="173" spans="1:5" ht="15" customHeight="1">
      <c r="A173" s="4" t="s">
        <v>179</v>
      </c>
      <c r="B173" s="5" t="s">
        <v>185</v>
      </c>
      <c r="C173" s="5" t="str">
        <f>"20230106021"</f>
        <v>20230106021</v>
      </c>
      <c r="D173" s="6">
        <v>0</v>
      </c>
      <c r="E173" s="5" t="s">
        <v>84</v>
      </c>
    </row>
    <row r="174" spans="1:5" ht="15" customHeight="1">
      <c r="A174" s="4" t="s">
        <v>186</v>
      </c>
      <c r="B174" s="5" t="s">
        <v>187</v>
      </c>
      <c r="C174" s="5" t="str">
        <f>"20230106022"</f>
        <v>20230106022</v>
      </c>
      <c r="D174" s="6">
        <v>31.4</v>
      </c>
      <c r="E174" s="7"/>
    </row>
    <row r="175" spans="1:5" ht="15" customHeight="1">
      <c r="A175" s="4" t="s">
        <v>186</v>
      </c>
      <c r="B175" s="5" t="s">
        <v>188</v>
      </c>
      <c r="C175" s="5" t="str">
        <f>"20230106023"</f>
        <v>20230106023</v>
      </c>
      <c r="D175" s="6">
        <v>22</v>
      </c>
      <c r="E175" s="7"/>
    </row>
    <row r="176" spans="1:5" ht="15" customHeight="1">
      <c r="A176" s="4" t="s">
        <v>186</v>
      </c>
      <c r="B176" s="5" t="s">
        <v>189</v>
      </c>
      <c r="C176" s="5" t="str">
        <f>"20230106024"</f>
        <v>20230106024</v>
      </c>
      <c r="D176" s="6">
        <v>31.6</v>
      </c>
      <c r="E176" s="7"/>
    </row>
    <row r="177" spans="1:5" ht="15" customHeight="1">
      <c r="A177" s="4" t="s">
        <v>186</v>
      </c>
      <c r="B177" s="5" t="s">
        <v>190</v>
      </c>
      <c r="C177" s="5" t="str">
        <f>"20230106025"</f>
        <v>20230106025</v>
      </c>
      <c r="D177" s="6">
        <v>33.4</v>
      </c>
      <c r="E177" s="7"/>
    </row>
    <row r="178" spans="1:5" ht="15" customHeight="1">
      <c r="A178" s="4" t="s">
        <v>186</v>
      </c>
      <c r="B178" s="5" t="s">
        <v>191</v>
      </c>
      <c r="C178" s="5" t="str">
        <f>"20230106026"</f>
        <v>20230106026</v>
      </c>
      <c r="D178" s="6">
        <v>42.1</v>
      </c>
      <c r="E178" s="7"/>
    </row>
    <row r="179" spans="1:5" ht="15" customHeight="1">
      <c r="A179" s="4" t="s">
        <v>192</v>
      </c>
      <c r="B179" s="5" t="s">
        <v>193</v>
      </c>
      <c r="C179" s="5" t="str">
        <f>"20230106027"</f>
        <v>20230106027</v>
      </c>
      <c r="D179" s="6">
        <v>24.4</v>
      </c>
      <c r="E179" s="7"/>
    </row>
    <row r="180" spans="1:5" ht="15" customHeight="1">
      <c r="A180" s="4" t="s">
        <v>192</v>
      </c>
      <c r="B180" s="5" t="s">
        <v>194</v>
      </c>
      <c r="C180" s="5" t="str">
        <f>"20230106028"</f>
        <v>20230106028</v>
      </c>
      <c r="D180" s="6">
        <v>32.3</v>
      </c>
      <c r="E180" s="7"/>
    </row>
    <row r="181" spans="1:5" ht="15" customHeight="1">
      <c r="A181" s="4" t="s">
        <v>192</v>
      </c>
      <c r="B181" s="5" t="s">
        <v>195</v>
      </c>
      <c r="C181" s="5" t="str">
        <f>"20230106029"</f>
        <v>20230106029</v>
      </c>
      <c r="D181" s="6">
        <v>32.5</v>
      </c>
      <c r="E181" s="7"/>
    </row>
    <row r="182" spans="1:5" ht="15" customHeight="1">
      <c r="A182" s="4" t="s">
        <v>192</v>
      </c>
      <c r="B182" s="5" t="s">
        <v>196</v>
      </c>
      <c r="C182" s="5" t="str">
        <f>"20230106030"</f>
        <v>20230106030</v>
      </c>
      <c r="D182" s="6">
        <v>29.6</v>
      </c>
      <c r="E182" s="7"/>
    </row>
    <row r="183" spans="1:5" ht="15" customHeight="1">
      <c r="A183" s="4" t="s">
        <v>192</v>
      </c>
      <c r="B183" s="5" t="s">
        <v>197</v>
      </c>
      <c r="C183" s="5" t="str">
        <f>"20230107001"</f>
        <v>20230107001</v>
      </c>
      <c r="D183" s="6">
        <v>41.5</v>
      </c>
      <c r="E183" s="7"/>
    </row>
    <row r="184" spans="1:5" ht="15" customHeight="1">
      <c r="A184" s="4" t="s">
        <v>192</v>
      </c>
      <c r="B184" s="5" t="s">
        <v>198</v>
      </c>
      <c r="C184" s="5" t="str">
        <f>"20230107002"</f>
        <v>20230107002</v>
      </c>
      <c r="D184" s="6">
        <v>31.1</v>
      </c>
      <c r="E184" s="7"/>
    </row>
    <row r="185" spans="1:5" ht="15" customHeight="1">
      <c r="A185" s="4" t="s">
        <v>192</v>
      </c>
      <c r="B185" s="5" t="s">
        <v>199</v>
      </c>
      <c r="C185" s="5" t="str">
        <f>"20230107003"</f>
        <v>20230107003</v>
      </c>
      <c r="D185" s="6">
        <v>33.4</v>
      </c>
      <c r="E185" s="7"/>
    </row>
    <row r="186" spans="1:5" ht="15" customHeight="1">
      <c r="A186" s="4" t="s">
        <v>10</v>
      </c>
      <c r="B186" s="5" t="s">
        <v>200</v>
      </c>
      <c r="C186" s="5" t="str">
        <f>"20230107004"</f>
        <v>20230107004</v>
      </c>
      <c r="D186" s="8">
        <v>43.3</v>
      </c>
      <c r="E186" s="7"/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LinHong</cp:lastModifiedBy>
  <dcterms:created xsi:type="dcterms:W3CDTF">2023-04-21T09:10:56Z</dcterms:created>
  <dcterms:modified xsi:type="dcterms:W3CDTF">2023-04-24T02:33:34Z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D22317637A874531AEC3B154AD68D685_13</vt:lpwstr>
  </property>
</Properties>
</file>