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<sst xmlns="http://schemas.openxmlformats.org/spreadsheetml/2006/main" count="335" uniqueCount="24">
  <si>
    <t>附件：</t>
  </si>
  <si>
    <t>2022年卧龙区特招医学院校毕业生笔试成绩</t>
  </si>
  <si>
    <t>报考岗位</t>
  </si>
  <si>
    <t>准考证号</t>
  </si>
  <si>
    <t>笔试原始成绩</t>
  </si>
  <si>
    <t>加分</t>
  </si>
  <si>
    <t>笔试成绩</t>
  </si>
  <si>
    <t>加分条件</t>
  </si>
  <si>
    <t>1003-英庄镇卫生院(临床医学)</t>
  </si>
  <si>
    <t>退役大学生士兵</t>
  </si>
  <si>
    <t>缺考</t>
  </si>
  <si>
    <t>1004-英庄镇卫生院(医学影像技术)</t>
  </si>
  <si>
    <t>1005-英庄镇卫生院(康复治疗技术)</t>
  </si>
  <si>
    <t>1006-英庄镇卫生院(医学检验技术)</t>
  </si>
  <si>
    <t>1007-陆营镇卫生院(临床医学)</t>
  </si>
  <si>
    <t>1009-青华镇卫生院(临床医学)</t>
  </si>
  <si>
    <t>1011-潦河镇卫生院(口腔医学)</t>
  </si>
  <si>
    <t>1012-潦河镇卫生院(康复治疗技术)</t>
  </si>
  <si>
    <t>1013-潦河镇卫生院(临床医学)</t>
  </si>
  <si>
    <t>1014-潦河坡镇卫生院(中医学)</t>
  </si>
  <si>
    <t>1015-潦河坡镇小寨卫生院(临床医学)</t>
  </si>
  <si>
    <t>1016-潦河坡镇小寨卫生院(中医学)</t>
  </si>
  <si>
    <t>1018-安皋镇卫生院(医学影像技术)</t>
  </si>
  <si>
    <t>1019-谢庄镇卫生院(医学影像技术)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</si>
</sst>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1"/>
  <sheetViews>
    <sheetView tabSelected="1" workbookViewId="0">
      <selection activeCell="A2" sqref="A2:F2"/>
    </sheetView>
  </sheetViews>
  <sheetFormatPr defaultColWidth="9" defaultRowHeight="13.5" outlineLevelCol="5"/>
  <cols>
    <col min="1" max="1" width="35.25" style="1" customWidth="1"/>
    <col min="2" max="2" width="13.875" style="2" customWidth="1"/>
    <col min="3" max="3" width="13.75" style="3" customWidth="1"/>
    <col min="4" max="4" width="5.375" style="2" customWidth="1"/>
    <col min="5" max="5" width="9.375" style="3" customWidth="1"/>
    <col min="6" max="6" width="15" style="4" customWidth="1"/>
  </cols>
  <sheetData>
    <row r="1" ht="19" customHeight="1" spans="1:1">
      <c r="A1" s="5" t="s">
        <v>0</v>
      </c>
    </row>
    <row r="2" ht="25.5" spans="1:6">
      <c r="A2" s="6" t="s">
        <v>1</v>
      </c>
      <c r="B2" s="6"/>
      <c r="C2" s="6"/>
      <c r="D2" s="6"/>
      <c r="E2" s="6"/>
      <c r="F2" s="6"/>
    </row>
    <row r="3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pans="1:6">
      <c r="A4" s="8" t="s">
        <v>8</v>
      </c>
      <c r="B4" s="9" t="str">
        <f>"23410030320"</f>
        <v>23410030320</v>
      </c>
      <c r="C4" s="9">
        <v>74.9</v>
      </c>
      <c r="D4" s="10">
        <v>10</v>
      </c>
      <c r="E4" s="9">
        <v>84.9</v>
      </c>
      <c r="F4" s="9" t="s">
        <v>9</v>
      </c>
    </row>
    <row r="5" spans="1:6">
      <c r="A5" s="8" t="s">
        <v>8</v>
      </c>
      <c r="B5" s="9" t="str">
        <f>"23410030123"</f>
        <v>23410030123</v>
      </c>
      <c r="C5" s="9">
        <v>75.6</v>
      </c>
      <c r="D5" s="10"/>
      <c r="E5" s="9">
        <v>75.6</v>
      </c>
      <c r="F5" s="11" t="str">
        <f t="shared" ref="F5:F15" si="0">""</f>
        <v/>
      </c>
    </row>
    <row r="6" spans="1:6">
      <c r="A6" s="8" t="s">
        <v>8</v>
      </c>
      <c r="B6" s="9" t="str">
        <f>"23410030329"</f>
        <v>23410030329</v>
      </c>
      <c r="C6" s="9">
        <v>64.6</v>
      </c>
      <c r="D6" s="10"/>
      <c r="E6" s="9">
        <v>64.6</v>
      </c>
      <c r="F6" s="11" t="str">
        <f t="shared" si="0"/>
        <v/>
      </c>
    </row>
    <row r="7" spans="1:6">
      <c r="A7" s="8" t="s">
        <v>8</v>
      </c>
      <c r="B7" s="9" t="str">
        <f>"23410030408"</f>
        <v>23410030408</v>
      </c>
      <c r="C7" s="9">
        <v>58.2</v>
      </c>
      <c r="D7" s="10"/>
      <c r="E7" s="9">
        <v>58.2</v>
      </c>
      <c r="F7" s="11" t="str">
        <f t="shared" si="0"/>
        <v/>
      </c>
    </row>
    <row r="8" spans="1:6">
      <c r="A8" s="8" t="s">
        <v>8</v>
      </c>
      <c r="B8" s="9" t="str">
        <f>"23410030202"</f>
        <v>23410030202</v>
      </c>
      <c r="C8" s="9">
        <v>56.4</v>
      </c>
      <c r="D8" s="10"/>
      <c r="E8" s="9">
        <v>56.4</v>
      </c>
      <c r="F8" s="11" t="str">
        <f t="shared" si="0"/>
        <v/>
      </c>
    </row>
    <row r="9" spans="1:6">
      <c r="A9" s="8" t="s">
        <v>8</v>
      </c>
      <c r="B9" s="9" t="str">
        <f>"23410030623"</f>
        <v>23410030623</v>
      </c>
      <c r="C9" s="9">
        <v>56.4</v>
      </c>
      <c r="D9" s="10"/>
      <c r="E9" s="9">
        <v>56.4</v>
      </c>
      <c r="F9" s="11" t="str">
        <f t="shared" si="0"/>
        <v/>
      </c>
    </row>
    <row r="10" spans="1:6">
      <c r="A10" s="8" t="s">
        <v>8</v>
      </c>
      <c r="B10" s="9" t="str">
        <f>"23410030326"</f>
        <v>23410030326</v>
      </c>
      <c r="C10" s="9">
        <v>54.6</v>
      </c>
      <c r="D10" s="10"/>
      <c r="E10" s="9">
        <v>54.6</v>
      </c>
      <c r="F10" s="11" t="str">
        <f t="shared" si="0"/>
        <v/>
      </c>
    </row>
    <row r="11" spans="1:6">
      <c r="A11" s="8" t="s">
        <v>8</v>
      </c>
      <c r="B11" s="9" t="str">
        <f>"23410030401"</f>
        <v>23410030401</v>
      </c>
      <c r="C11" s="9" t="s">
        <v>10</v>
      </c>
      <c r="D11" s="10"/>
      <c r="E11" s="9" t="s">
        <v>10</v>
      </c>
      <c r="F11" s="11" t="str">
        <f t="shared" si="0"/>
        <v/>
      </c>
    </row>
    <row r="12" spans="1:6">
      <c r="A12" s="8" t="s">
        <v>8</v>
      </c>
      <c r="B12" s="9" t="str">
        <f>"23410030410"</f>
        <v>23410030410</v>
      </c>
      <c r="C12" s="9" t="s">
        <v>10</v>
      </c>
      <c r="D12" s="10"/>
      <c r="E12" s="9" t="s">
        <v>10</v>
      </c>
      <c r="F12" s="11" t="str">
        <f t="shared" si="0"/>
        <v/>
      </c>
    </row>
    <row r="13" spans="1:6">
      <c r="A13" s="8" t="s">
        <v>8</v>
      </c>
      <c r="B13" s="9" t="str">
        <f>"23410030422"</f>
        <v>23410030422</v>
      </c>
      <c r="C13" s="9" t="s">
        <v>10</v>
      </c>
      <c r="D13" s="10"/>
      <c r="E13" s="9" t="s">
        <v>10</v>
      </c>
      <c r="F13" s="11" t="str">
        <f t="shared" si="0"/>
        <v/>
      </c>
    </row>
    <row r="14" spans="1:6">
      <c r="A14" s="8" t="s">
        <v>8</v>
      </c>
      <c r="B14" s="9" t="str">
        <f>"23410030507"</f>
        <v>23410030507</v>
      </c>
      <c r="C14" s="9" t="s">
        <v>10</v>
      </c>
      <c r="D14" s="10"/>
      <c r="E14" s="9" t="s">
        <v>10</v>
      </c>
      <c r="F14" s="11" t="str">
        <f t="shared" si="0"/>
        <v/>
      </c>
    </row>
    <row r="15" spans="1:6">
      <c r="A15" s="8" t="s">
        <v>8</v>
      </c>
      <c r="B15" s="9" t="str">
        <f>"23410030508"</f>
        <v>23410030508</v>
      </c>
      <c r="C15" s="9" t="s">
        <v>10</v>
      </c>
      <c r="D15" s="9"/>
      <c r="E15" s="9" t="s">
        <v>10</v>
      </c>
      <c r="F15" s="11" t="str">
        <f t="shared" si="0"/>
        <v/>
      </c>
    </row>
    <row r="16" spans="1:6">
      <c r="A16" s="8" t="s">
        <v>8</v>
      </c>
      <c r="B16" s="9" t="str">
        <f>"23410030527"</f>
        <v>23410030527</v>
      </c>
      <c r="C16" s="9" t="s">
        <v>10</v>
      </c>
      <c r="D16" s="10"/>
      <c r="E16" s="9" t="s">
        <v>10</v>
      </c>
      <c r="F16" s="11"/>
    </row>
    <row r="17" spans="1:6">
      <c r="A17" s="8" t="s">
        <v>11</v>
      </c>
      <c r="B17" s="9" t="str">
        <f>"23410040708"</f>
        <v>23410040708</v>
      </c>
      <c r="C17" s="9">
        <v>78.1</v>
      </c>
      <c r="D17" s="10"/>
      <c r="E17" s="9">
        <v>78.1</v>
      </c>
      <c r="F17" s="11"/>
    </row>
    <row r="18" spans="1:6">
      <c r="A18" s="8" t="s">
        <v>11</v>
      </c>
      <c r="B18" s="9" t="str">
        <f>"23410040129"</f>
        <v>23410040129</v>
      </c>
      <c r="C18" s="9">
        <v>71.1</v>
      </c>
      <c r="D18" s="10"/>
      <c r="E18" s="9">
        <v>71.1</v>
      </c>
      <c r="F18" s="11" t="str">
        <f t="shared" ref="F18:F42" si="1">""</f>
        <v/>
      </c>
    </row>
    <row r="19" spans="1:6">
      <c r="A19" s="8" t="s">
        <v>11</v>
      </c>
      <c r="B19" s="9" t="str">
        <f>"23410040203"</f>
        <v>23410040203</v>
      </c>
      <c r="C19" s="9">
        <v>69.6</v>
      </c>
      <c r="D19" s="10"/>
      <c r="E19" s="9">
        <v>69.6</v>
      </c>
      <c r="F19" s="11" t="str">
        <f t="shared" si="1"/>
        <v/>
      </c>
    </row>
    <row r="20" spans="1:6">
      <c r="A20" s="8" t="s">
        <v>11</v>
      </c>
      <c r="B20" s="9" t="str">
        <f>"23410040124"</f>
        <v>23410040124</v>
      </c>
      <c r="C20" s="9">
        <v>68.7</v>
      </c>
      <c r="D20" s="10"/>
      <c r="E20" s="9">
        <v>68.7</v>
      </c>
      <c r="F20" s="11" t="str">
        <f t="shared" si="1"/>
        <v/>
      </c>
    </row>
    <row r="21" spans="1:6">
      <c r="A21" s="8" t="s">
        <v>11</v>
      </c>
      <c r="B21" s="9" t="str">
        <f>"23410040628"</f>
        <v>23410040628</v>
      </c>
      <c r="C21" s="9">
        <v>68.6</v>
      </c>
      <c r="D21" s="10"/>
      <c r="E21" s="9">
        <v>68.6</v>
      </c>
      <c r="F21" s="11" t="str">
        <f t="shared" si="1"/>
        <v/>
      </c>
    </row>
    <row r="22" spans="1:6">
      <c r="A22" s="8" t="s">
        <v>11</v>
      </c>
      <c r="B22" s="9" t="str">
        <f>"23410040307"</f>
        <v>23410040307</v>
      </c>
      <c r="C22" s="9">
        <v>66.3</v>
      </c>
      <c r="D22" s="10"/>
      <c r="E22" s="9">
        <v>66.3</v>
      </c>
      <c r="F22" s="11" t="str">
        <f t="shared" si="1"/>
        <v/>
      </c>
    </row>
    <row r="23" spans="1:6">
      <c r="A23" s="8" t="s">
        <v>11</v>
      </c>
      <c r="B23" s="9" t="str">
        <f>"23410040604"</f>
        <v>23410040604</v>
      </c>
      <c r="C23" s="9">
        <v>61.3</v>
      </c>
      <c r="D23" s="10"/>
      <c r="E23" s="9">
        <v>61.3</v>
      </c>
      <c r="F23" s="11" t="str">
        <f t="shared" si="1"/>
        <v/>
      </c>
    </row>
    <row r="24" spans="1:6">
      <c r="A24" s="8" t="s">
        <v>11</v>
      </c>
      <c r="B24" s="9" t="str">
        <f>"23410040114"</f>
        <v>23410040114</v>
      </c>
      <c r="C24" s="9">
        <v>59.2</v>
      </c>
      <c r="D24" s="10"/>
      <c r="E24" s="9">
        <v>59.2</v>
      </c>
      <c r="F24" s="11" t="str">
        <f t="shared" si="1"/>
        <v/>
      </c>
    </row>
    <row r="25" spans="1:6">
      <c r="A25" s="8" t="s">
        <v>11</v>
      </c>
      <c r="B25" s="9" t="str">
        <f>"23410040304"</f>
        <v>23410040304</v>
      </c>
      <c r="C25" s="9">
        <v>59.1</v>
      </c>
      <c r="D25" s="10"/>
      <c r="E25" s="9">
        <v>59.1</v>
      </c>
      <c r="F25" s="11" t="str">
        <f t="shared" si="1"/>
        <v/>
      </c>
    </row>
    <row r="26" spans="1:6">
      <c r="A26" s="8" t="s">
        <v>11</v>
      </c>
      <c r="B26" s="9" t="str">
        <f>"23410040630"</f>
        <v>23410040630</v>
      </c>
      <c r="C26" s="9">
        <v>57.8</v>
      </c>
      <c r="D26" s="10"/>
      <c r="E26" s="9">
        <v>57.8</v>
      </c>
      <c r="F26" s="11" t="str">
        <f t="shared" si="1"/>
        <v/>
      </c>
    </row>
    <row r="27" spans="1:6">
      <c r="A27" s="8" t="s">
        <v>11</v>
      </c>
      <c r="B27" s="9" t="str">
        <f>"23410040421"</f>
        <v>23410040421</v>
      </c>
      <c r="C27" s="9">
        <v>57.5</v>
      </c>
      <c r="D27" s="10"/>
      <c r="E27" s="9">
        <v>57.5</v>
      </c>
      <c r="F27" s="11" t="str">
        <f t="shared" si="1"/>
        <v/>
      </c>
    </row>
    <row r="28" spans="1:6">
      <c r="A28" s="8" t="s">
        <v>11</v>
      </c>
      <c r="B28" s="9" t="str">
        <f>"23410040712"</f>
        <v>23410040712</v>
      </c>
      <c r="C28" s="9">
        <v>51.6</v>
      </c>
      <c r="D28" s="10"/>
      <c r="E28" s="9">
        <v>51.6</v>
      </c>
      <c r="F28" s="11" t="str">
        <f t="shared" si="1"/>
        <v/>
      </c>
    </row>
    <row r="29" spans="1:6">
      <c r="A29" s="8" t="s">
        <v>11</v>
      </c>
      <c r="B29" s="9" t="str">
        <f>"23410040330"</f>
        <v>23410040330</v>
      </c>
      <c r="C29" s="9">
        <v>49.8</v>
      </c>
      <c r="D29" s="10"/>
      <c r="E29" s="9">
        <v>49.8</v>
      </c>
      <c r="F29" s="11" t="str">
        <f t="shared" si="1"/>
        <v/>
      </c>
    </row>
    <row r="30" spans="1:6">
      <c r="A30" s="8" t="s">
        <v>11</v>
      </c>
      <c r="B30" s="9" t="str">
        <f>"23410040520"</f>
        <v>23410040520</v>
      </c>
      <c r="C30" s="9">
        <v>48.9</v>
      </c>
      <c r="D30" s="10"/>
      <c r="E30" s="9">
        <v>48.9</v>
      </c>
      <c r="F30" s="11" t="str">
        <f t="shared" si="1"/>
        <v/>
      </c>
    </row>
    <row r="31" spans="1:6">
      <c r="A31" s="8" t="s">
        <v>11</v>
      </c>
      <c r="B31" s="9" t="str">
        <f>"23410040517"</f>
        <v>23410040517</v>
      </c>
      <c r="C31" s="9">
        <v>48.5</v>
      </c>
      <c r="D31" s="10"/>
      <c r="E31" s="9">
        <v>48.5</v>
      </c>
      <c r="F31" s="11" t="str">
        <f t="shared" si="1"/>
        <v/>
      </c>
    </row>
    <row r="32" spans="1:6">
      <c r="A32" s="8" t="s">
        <v>11</v>
      </c>
      <c r="B32" s="9" t="str">
        <f>"23410040103"</f>
        <v>23410040103</v>
      </c>
      <c r="C32" s="9">
        <v>41.5</v>
      </c>
      <c r="D32" s="10"/>
      <c r="E32" s="9">
        <v>41.5</v>
      </c>
      <c r="F32" s="11" t="str">
        <f t="shared" si="1"/>
        <v/>
      </c>
    </row>
    <row r="33" spans="1:6">
      <c r="A33" s="8" t="s">
        <v>11</v>
      </c>
      <c r="B33" s="9" t="str">
        <f>"23410040109"</f>
        <v>23410040109</v>
      </c>
      <c r="C33" s="9" t="s">
        <v>10</v>
      </c>
      <c r="D33" s="10"/>
      <c r="E33" s="9" t="s">
        <v>10</v>
      </c>
      <c r="F33" s="11" t="str">
        <f t="shared" si="1"/>
        <v/>
      </c>
    </row>
    <row r="34" spans="1:6">
      <c r="A34" s="8" t="s">
        <v>11</v>
      </c>
      <c r="B34" s="9" t="str">
        <f>"23410040130"</f>
        <v>23410040130</v>
      </c>
      <c r="C34" s="9" t="s">
        <v>10</v>
      </c>
      <c r="D34" s="10"/>
      <c r="E34" s="9" t="s">
        <v>10</v>
      </c>
      <c r="F34" s="11" t="str">
        <f t="shared" si="1"/>
        <v/>
      </c>
    </row>
    <row r="35" spans="1:6">
      <c r="A35" s="8" t="s">
        <v>11</v>
      </c>
      <c r="B35" s="9" t="str">
        <f>"23410040219"</f>
        <v>23410040219</v>
      </c>
      <c r="C35" s="9" t="s">
        <v>10</v>
      </c>
      <c r="D35" s="10"/>
      <c r="E35" s="9" t="s">
        <v>10</v>
      </c>
      <c r="F35" s="11" t="str">
        <f t="shared" si="1"/>
        <v/>
      </c>
    </row>
    <row r="36" spans="1:6">
      <c r="A36" s="8" t="s">
        <v>11</v>
      </c>
      <c r="B36" s="9" t="str">
        <f>"23410040221"</f>
        <v>23410040221</v>
      </c>
      <c r="C36" s="9" t="s">
        <v>10</v>
      </c>
      <c r="D36" s="10"/>
      <c r="E36" s="9" t="s">
        <v>10</v>
      </c>
      <c r="F36" s="11" t="str">
        <f t="shared" si="1"/>
        <v/>
      </c>
    </row>
    <row r="37" spans="1:6">
      <c r="A37" s="8" t="s">
        <v>11</v>
      </c>
      <c r="B37" s="9" t="str">
        <f>"23410040415"</f>
        <v>23410040415</v>
      </c>
      <c r="C37" s="9" t="s">
        <v>10</v>
      </c>
      <c r="D37" s="10"/>
      <c r="E37" s="9" t="s">
        <v>10</v>
      </c>
      <c r="F37" s="11" t="str">
        <f t="shared" si="1"/>
        <v/>
      </c>
    </row>
    <row r="38" spans="1:6">
      <c r="A38" s="8" t="s">
        <v>11</v>
      </c>
      <c r="B38" s="9" t="str">
        <f>"23410040420"</f>
        <v>23410040420</v>
      </c>
      <c r="C38" s="9" t="s">
        <v>10</v>
      </c>
      <c r="D38" s="10"/>
      <c r="E38" s="9" t="s">
        <v>10</v>
      </c>
      <c r="F38" s="11" t="str">
        <f t="shared" si="1"/>
        <v/>
      </c>
    </row>
    <row r="39" spans="1:6">
      <c r="A39" s="8" t="s">
        <v>11</v>
      </c>
      <c r="B39" s="9" t="str">
        <f>"23410040502"</f>
        <v>23410040502</v>
      </c>
      <c r="C39" s="9" t="s">
        <v>10</v>
      </c>
      <c r="D39" s="10"/>
      <c r="E39" s="9" t="s">
        <v>10</v>
      </c>
      <c r="F39" s="11" t="str">
        <f t="shared" si="1"/>
        <v/>
      </c>
    </row>
    <row r="40" spans="1:6">
      <c r="A40" s="8" t="s">
        <v>12</v>
      </c>
      <c r="B40" s="9" t="str">
        <f>"23410050417"</f>
        <v>23410050417</v>
      </c>
      <c r="C40" s="9">
        <v>58</v>
      </c>
      <c r="D40" s="10"/>
      <c r="E40" s="9">
        <v>58</v>
      </c>
      <c r="F40" s="11" t="str">
        <f t="shared" si="1"/>
        <v/>
      </c>
    </row>
    <row r="41" spans="1:6">
      <c r="A41" s="8" t="s">
        <v>12</v>
      </c>
      <c r="B41" s="9" t="str">
        <f>"23410050509"</f>
        <v>23410050509</v>
      </c>
      <c r="C41" s="9">
        <v>54.1</v>
      </c>
      <c r="D41" s="10"/>
      <c r="E41" s="9">
        <v>54.1</v>
      </c>
      <c r="F41" s="11" t="str">
        <f t="shared" si="1"/>
        <v/>
      </c>
    </row>
    <row r="42" spans="1:6">
      <c r="A42" s="8" t="s">
        <v>12</v>
      </c>
      <c r="B42" s="9" t="str">
        <f>"23410050501"</f>
        <v>23410050501</v>
      </c>
      <c r="C42" s="9">
        <v>50.3</v>
      </c>
      <c r="D42" s="10"/>
      <c r="E42" s="9">
        <v>50.3</v>
      </c>
      <c r="F42" s="11" t="str">
        <f t="shared" si="1"/>
        <v/>
      </c>
    </row>
    <row r="43" spans="1:6">
      <c r="A43" s="8" t="s">
        <v>12</v>
      </c>
      <c r="B43" s="9" t="str">
        <f>"23410050111"</f>
        <v>23410050111</v>
      </c>
      <c r="C43" s="9">
        <v>40.1</v>
      </c>
      <c r="D43" s="10"/>
      <c r="E43" s="9">
        <v>40.1</v>
      </c>
      <c r="F43" s="11"/>
    </row>
    <row r="44" spans="1:6">
      <c r="A44" s="8" t="s">
        <v>12</v>
      </c>
      <c r="B44" s="9" t="str">
        <f>"23410050327"</f>
        <v>23410050327</v>
      </c>
      <c r="C44" s="9">
        <v>34.3</v>
      </c>
      <c r="D44" s="10"/>
      <c r="E44" s="9">
        <v>34.3</v>
      </c>
      <c r="F44" s="11" t="str">
        <f t="shared" ref="F44:F67" si="2">""</f>
        <v/>
      </c>
    </row>
    <row r="45" spans="1:6">
      <c r="A45" s="8" t="s">
        <v>12</v>
      </c>
      <c r="B45" s="9" t="str">
        <f>"23410050113"</f>
        <v>23410050113</v>
      </c>
      <c r="C45" s="9" t="s">
        <v>10</v>
      </c>
      <c r="D45" s="10"/>
      <c r="E45" s="9" t="s">
        <v>10</v>
      </c>
      <c r="F45" s="11" t="str">
        <f t="shared" si="2"/>
        <v/>
      </c>
    </row>
    <row r="46" spans="1:6">
      <c r="A46" s="8" t="s">
        <v>12</v>
      </c>
      <c r="B46" s="9" t="str">
        <f>"23410050528"</f>
        <v>23410050528</v>
      </c>
      <c r="C46" s="9" t="s">
        <v>10</v>
      </c>
      <c r="D46" s="10"/>
      <c r="E46" s="9" t="s">
        <v>10</v>
      </c>
      <c r="F46" s="11" t="str">
        <f t="shared" si="2"/>
        <v/>
      </c>
    </row>
    <row r="47" spans="1:6">
      <c r="A47" s="8" t="s">
        <v>12</v>
      </c>
      <c r="B47" s="9" t="str">
        <f>"23410050611"</f>
        <v>23410050611</v>
      </c>
      <c r="C47" s="9" t="s">
        <v>10</v>
      </c>
      <c r="D47" s="10"/>
      <c r="E47" s="9" t="s">
        <v>10</v>
      </c>
      <c r="F47" s="11" t="str">
        <f t="shared" si="2"/>
        <v/>
      </c>
    </row>
    <row r="48" spans="1:6">
      <c r="A48" s="8" t="s">
        <v>13</v>
      </c>
      <c r="B48" s="9" t="str">
        <f>"23410060610"</f>
        <v>23410060610</v>
      </c>
      <c r="C48" s="9">
        <v>72.6</v>
      </c>
      <c r="D48" s="10"/>
      <c r="E48" s="9">
        <v>72.6</v>
      </c>
      <c r="F48" s="11" t="str">
        <f t="shared" si="2"/>
        <v/>
      </c>
    </row>
    <row r="49" spans="1:6">
      <c r="A49" s="8" t="s">
        <v>13</v>
      </c>
      <c r="B49" s="9" t="str">
        <f>"23410060319"</f>
        <v>23410060319</v>
      </c>
      <c r="C49" s="9">
        <v>71.9</v>
      </c>
      <c r="D49" s="10"/>
      <c r="E49" s="9">
        <v>71.9</v>
      </c>
      <c r="F49" s="11" t="str">
        <f t="shared" si="2"/>
        <v/>
      </c>
    </row>
    <row r="50" spans="1:6">
      <c r="A50" s="8" t="s">
        <v>13</v>
      </c>
      <c r="B50" s="9" t="str">
        <f>"23410060718"</f>
        <v>23410060718</v>
      </c>
      <c r="C50" s="9">
        <v>63.5</v>
      </c>
      <c r="D50" s="10"/>
      <c r="E50" s="9">
        <v>63.5</v>
      </c>
      <c r="F50" s="11" t="str">
        <f t="shared" si="2"/>
        <v/>
      </c>
    </row>
    <row r="51" spans="1:6">
      <c r="A51" s="8" t="s">
        <v>13</v>
      </c>
      <c r="B51" s="9" t="str">
        <f>"23410060125"</f>
        <v>23410060125</v>
      </c>
      <c r="C51" s="9">
        <v>61.5</v>
      </c>
      <c r="D51" s="10"/>
      <c r="E51" s="9">
        <v>61.5</v>
      </c>
      <c r="F51" s="11" t="str">
        <f t="shared" si="2"/>
        <v/>
      </c>
    </row>
    <row r="52" spans="1:6">
      <c r="A52" s="8" t="s">
        <v>13</v>
      </c>
      <c r="B52" s="9" t="str">
        <f>"23410060505"</f>
        <v>23410060505</v>
      </c>
      <c r="C52" s="9">
        <v>58</v>
      </c>
      <c r="D52" s="10"/>
      <c r="E52" s="9">
        <v>58</v>
      </c>
      <c r="F52" s="11" t="str">
        <f t="shared" si="2"/>
        <v/>
      </c>
    </row>
    <row r="53" spans="1:6">
      <c r="A53" s="8" t="s">
        <v>13</v>
      </c>
      <c r="B53" s="9" t="str">
        <f>"23410060229"</f>
        <v>23410060229</v>
      </c>
      <c r="C53" s="9">
        <v>57</v>
      </c>
      <c r="D53" s="10"/>
      <c r="E53" s="9">
        <v>57</v>
      </c>
      <c r="F53" s="11" t="str">
        <f t="shared" si="2"/>
        <v/>
      </c>
    </row>
    <row r="54" spans="1:6">
      <c r="A54" s="8" t="s">
        <v>13</v>
      </c>
      <c r="B54" s="9" t="str">
        <f>"23410060223"</f>
        <v>23410060223</v>
      </c>
      <c r="C54" s="9">
        <v>55.1</v>
      </c>
      <c r="D54" s="10"/>
      <c r="E54" s="9">
        <v>55.1</v>
      </c>
      <c r="F54" s="11" t="str">
        <f t="shared" si="2"/>
        <v/>
      </c>
    </row>
    <row r="55" spans="1:6">
      <c r="A55" s="8" t="s">
        <v>13</v>
      </c>
      <c r="B55" s="9" t="str">
        <f>"23410060704"</f>
        <v>23410060704</v>
      </c>
      <c r="C55" s="9">
        <v>50.8</v>
      </c>
      <c r="D55" s="10"/>
      <c r="E55" s="9">
        <v>50.8</v>
      </c>
      <c r="F55" s="11" t="str">
        <f t="shared" si="2"/>
        <v/>
      </c>
    </row>
    <row r="56" spans="1:6">
      <c r="A56" s="8" t="s">
        <v>13</v>
      </c>
      <c r="B56" s="9" t="str">
        <f>"23410060224"</f>
        <v>23410060224</v>
      </c>
      <c r="C56" s="9">
        <v>48</v>
      </c>
      <c r="D56" s="10"/>
      <c r="E56" s="9">
        <v>48</v>
      </c>
      <c r="F56" s="11" t="str">
        <f t="shared" si="2"/>
        <v/>
      </c>
    </row>
    <row r="57" spans="1:6">
      <c r="A57" s="8" t="s">
        <v>13</v>
      </c>
      <c r="B57" s="9" t="str">
        <f>"23410060204"</f>
        <v>23410060204</v>
      </c>
      <c r="C57" s="9" t="s">
        <v>10</v>
      </c>
      <c r="D57" s="10"/>
      <c r="E57" s="9" t="s">
        <v>10</v>
      </c>
      <c r="F57" s="11" t="str">
        <f t="shared" si="2"/>
        <v/>
      </c>
    </row>
    <row r="58" spans="1:6">
      <c r="A58" s="8" t="s">
        <v>13</v>
      </c>
      <c r="B58" s="9" t="str">
        <f>"23410060215"</f>
        <v>23410060215</v>
      </c>
      <c r="C58" s="9" t="s">
        <v>10</v>
      </c>
      <c r="D58" s="10"/>
      <c r="E58" s="9" t="s">
        <v>10</v>
      </c>
      <c r="F58" s="11" t="str">
        <f t="shared" si="2"/>
        <v/>
      </c>
    </row>
    <row r="59" spans="1:6">
      <c r="A59" s="8" t="s">
        <v>13</v>
      </c>
      <c r="B59" s="9" t="str">
        <f>"23410060217"</f>
        <v>23410060217</v>
      </c>
      <c r="C59" s="9" t="s">
        <v>10</v>
      </c>
      <c r="D59" s="10"/>
      <c r="E59" s="9" t="s">
        <v>10</v>
      </c>
      <c r="F59" s="11" t="str">
        <f t="shared" si="2"/>
        <v/>
      </c>
    </row>
    <row r="60" spans="1:6">
      <c r="A60" s="8" t="s">
        <v>13</v>
      </c>
      <c r="B60" s="9" t="str">
        <f>"23410060413"</f>
        <v>23410060413</v>
      </c>
      <c r="C60" s="9" t="s">
        <v>10</v>
      </c>
      <c r="D60" s="10"/>
      <c r="E60" s="9" t="s">
        <v>10</v>
      </c>
      <c r="F60" s="11" t="str">
        <f t="shared" si="2"/>
        <v/>
      </c>
    </row>
    <row r="61" spans="1:6">
      <c r="A61" s="8" t="s">
        <v>13</v>
      </c>
      <c r="B61" s="9" t="str">
        <f>"23410060709"</f>
        <v>23410060709</v>
      </c>
      <c r="C61" s="9" t="s">
        <v>10</v>
      </c>
      <c r="D61" s="10"/>
      <c r="E61" s="9" t="s">
        <v>10</v>
      </c>
      <c r="F61" s="11" t="str">
        <f t="shared" si="2"/>
        <v/>
      </c>
    </row>
    <row r="62" spans="1:6">
      <c r="A62" s="8" t="s">
        <v>13</v>
      </c>
      <c r="B62" s="9" t="str">
        <f>"23410060711"</f>
        <v>23410060711</v>
      </c>
      <c r="C62" s="9" t="s">
        <v>10</v>
      </c>
      <c r="D62" s="10"/>
      <c r="E62" s="9" t="s">
        <v>10</v>
      </c>
      <c r="F62" s="11" t="str">
        <f t="shared" si="2"/>
        <v/>
      </c>
    </row>
    <row r="63" spans="1:6">
      <c r="A63" s="8" t="s">
        <v>14</v>
      </c>
      <c r="B63" s="9" t="str">
        <f>"23410070626"</f>
        <v>23410070626</v>
      </c>
      <c r="C63" s="9">
        <v>79.7</v>
      </c>
      <c r="D63" s="10"/>
      <c r="E63" s="9">
        <v>79.7</v>
      </c>
      <c r="F63" s="11" t="str">
        <f t="shared" si="2"/>
        <v/>
      </c>
    </row>
    <row r="64" spans="1:6">
      <c r="A64" s="8" t="s">
        <v>14</v>
      </c>
      <c r="B64" s="9" t="str">
        <f>"23410070428"</f>
        <v>23410070428</v>
      </c>
      <c r="C64" s="9">
        <v>78.9</v>
      </c>
      <c r="D64" s="10"/>
      <c r="E64" s="9">
        <v>78.9</v>
      </c>
      <c r="F64" s="11" t="str">
        <f t="shared" si="2"/>
        <v/>
      </c>
    </row>
    <row r="65" spans="1:6">
      <c r="A65" s="8" t="s">
        <v>14</v>
      </c>
      <c r="B65" s="9" t="str">
        <f>"23410070427"</f>
        <v>23410070427</v>
      </c>
      <c r="C65" s="9">
        <v>78.5</v>
      </c>
      <c r="D65" s="10"/>
      <c r="E65" s="9">
        <v>78.5</v>
      </c>
      <c r="F65" s="11" t="str">
        <f t="shared" si="2"/>
        <v/>
      </c>
    </row>
    <row r="66" spans="1:6">
      <c r="A66" s="8" t="s">
        <v>14</v>
      </c>
      <c r="B66" s="9" t="str">
        <f>"23410070603"</f>
        <v>23410070603</v>
      </c>
      <c r="C66" s="9">
        <v>77.3</v>
      </c>
      <c r="D66" s="9"/>
      <c r="E66" s="9">
        <v>77.3</v>
      </c>
      <c r="F66" s="11" t="str">
        <f t="shared" si="2"/>
        <v/>
      </c>
    </row>
    <row r="67" spans="1:6">
      <c r="A67" s="8" t="s">
        <v>14</v>
      </c>
      <c r="B67" s="9" t="str">
        <f>"23410070404"</f>
        <v>23410070404</v>
      </c>
      <c r="C67" s="9">
        <v>76.6</v>
      </c>
      <c r="D67" s="9"/>
      <c r="E67" s="9">
        <v>76.6</v>
      </c>
      <c r="F67" s="11" t="str">
        <f t="shared" si="2"/>
        <v/>
      </c>
    </row>
    <row r="68" spans="1:6">
      <c r="A68" s="8" t="s">
        <v>14</v>
      </c>
      <c r="B68" s="9" t="str">
        <f>"23410070317"</f>
        <v>23410070317</v>
      </c>
      <c r="C68" s="9">
        <v>71.4</v>
      </c>
      <c r="D68" s="10"/>
      <c r="E68" s="9">
        <v>71.4</v>
      </c>
      <c r="F68" s="11"/>
    </row>
    <row r="69" spans="1:6">
      <c r="A69" s="8" t="s">
        <v>14</v>
      </c>
      <c r="B69" s="9" t="str">
        <f>"23410070714"</f>
        <v>23410070714</v>
      </c>
      <c r="C69" s="9">
        <v>69.2</v>
      </c>
      <c r="D69" s="10"/>
      <c r="E69" s="9">
        <v>69.2</v>
      </c>
      <c r="F69" s="11" t="str">
        <f t="shared" ref="F69:F74" si="3">""</f>
        <v/>
      </c>
    </row>
    <row r="70" spans="1:6">
      <c r="A70" s="8" t="s">
        <v>14</v>
      </c>
      <c r="B70" s="9" t="str">
        <f>"23410070504"</f>
        <v>23410070504</v>
      </c>
      <c r="C70" s="9">
        <v>62.4</v>
      </c>
      <c r="D70" s="10"/>
      <c r="E70" s="9">
        <v>62.4</v>
      </c>
      <c r="F70" s="11" t="str">
        <f t="shared" si="3"/>
        <v/>
      </c>
    </row>
    <row r="71" spans="1:6">
      <c r="A71" s="8" t="s">
        <v>14</v>
      </c>
      <c r="B71" s="9" t="str">
        <f>"23410070713"</f>
        <v>23410070713</v>
      </c>
      <c r="C71" s="9">
        <v>56.3</v>
      </c>
      <c r="D71" s="10"/>
      <c r="E71" s="9">
        <v>56.3</v>
      </c>
      <c r="F71" s="11" t="str">
        <f t="shared" si="3"/>
        <v/>
      </c>
    </row>
    <row r="72" spans="1:6">
      <c r="A72" s="8" t="s">
        <v>14</v>
      </c>
      <c r="B72" s="9" t="str">
        <f>"23410070102"</f>
        <v>23410070102</v>
      </c>
      <c r="C72" s="9">
        <v>54.1</v>
      </c>
      <c r="D72" s="10"/>
      <c r="E72" s="9">
        <v>54.1</v>
      </c>
      <c r="F72" s="11" t="str">
        <f t="shared" si="3"/>
        <v/>
      </c>
    </row>
    <row r="73" spans="1:6">
      <c r="A73" s="8" t="s">
        <v>14</v>
      </c>
      <c r="B73" s="9" t="str">
        <f>"23410070429"</f>
        <v>23410070429</v>
      </c>
      <c r="C73" s="9" t="s">
        <v>10</v>
      </c>
      <c r="D73" s="10"/>
      <c r="E73" s="9" t="s">
        <v>10</v>
      </c>
      <c r="F73" s="11" t="str">
        <f t="shared" si="3"/>
        <v/>
      </c>
    </row>
    <row r="74" spans="1:6">
      <c r="A74" s="8" t="s">
        <v>14</v>
      </c>
      <c r="B74" s="9" t="str">
        <f>"23410070619"</f>
        <v>23410070619</v>
      </c>
      <c r="C74" s="9" t="s">
        <v>10</v>
      </c>
      <c r="D74" s="10"/>
      <c r="E74" s="9" t="s">
        <v>10</v>
      </c>
      <c r="F74" s="11" t="str">
        <f t="shared" si="3"/>
        <v/>
      </c>
    </row>
    <row r="75" spans="1:6">
      <c r="A75" s="8" t="s">
        <v>14</v>
      </c>
      <c r="B75" s="9" t="str">
        <f>"23410070702"</f>
        <v>23410070702</v>
      </c>
      <c r="C75" s="9" t="s">
        <v>10</v>
      </c>
      <c r="D75" s="10"/>
      <c r="E75" s="9" t="s">
        <v>10</v>
      </c>
      <c r="F75" s="11"/>
    </row>
    <row r="76" spans="1:6">
      <c r="A76" s="8" t="s">
        <v>15</v>
      </c>
      <c r="B76" s="9" t="str">
        <f>"23410090512"</f>
        <v>23410090512</v>
      </c>
      <c r="C76" s="9">
        <v>77.4</v>
      </c>
      <c r="D76" s="9"/>
      <c r="E76" s="9">
        <v>77.4</v>
      </c>
      <c r="F76" s="11" t="str">
        <f t="shared" ref="F76:F100" si="4">""</f>
        <v/>
      </c>
    </row>
    <row r="77" spans="1:6">
      <c r="A77" s="8" t="s">
        <v>15</v>
      </c>
      <c r="B77" s="9" t="str">
        <f>"23410090616"</f>
        <v>23410090616</v>
      </c>
      <c r="C77" s="9">
        <v>75.7</v>
      </c>
      <c r="D77" s="10"/>
      <c r="E77" s="9">
        <v>75.7</v>
      </c>
      <c r="F77" s="11" t="str">
        <f t="shared" si="4"/>
        <v/>
      </c>
    </row>
    <row r="78" spans="1:6">
      <c r="A78" s="8" t="s">
        <v>15</v>
      </c>
      <c r="B78" s="9" t="str">
        <f>"23410090715"</f>
        <v>23410090715</v>
      </c>
      <c r="C78" s="9">
        <v>72.8</v>
      </c>
      <c r="D78" s="10"/>
      <c r="E78" s="9">
        <v>72.8</v>
      </c>
      <c r="F78" s="11" t="str">
        <f t="shared" si="4"/>
        <v/>
      </c>
    </row>
    <row r="79" spans="1:6">
      <c r="A79" s="8" t="s">
        <v>15</v>
      </c>
      <c r="B79" s="9" t="str">
        <f>"23410090425"</f>
        <v>23410090425</v>
      </c>
      <c r="C79" s="9">
        <v>72</v>
      </c>
      <c r="D79" s="10"/>
      <c r="E79" s="9">
        <v>72</v>
      </c>
      <c r="F79" s="11" t="str">
        <f t="shared" si="4"/>
        <v/>
      </c>
    </row>
    <row r="80" spans="1:6">
      <c r="A80" s="8" t="s">
        <v>15</v>
      </c>
      <c r="B80" s="9" t="str">
        <f>"23410090126"</f>
        <v>23410090126</v>
      </c>
      <c r="C80" s="9">
        <v>70</v>
      </c>
      <c r="D80" s="10"/>
      <c r="E80" s="9">
        <v>70</v>
      </c>
      <c r="F80" s="11" t="str">
        <f t="shared" si="4"/>
        <v/>
      </c>
    </row>
    <row r="81" spans="1:6">
      <c r="A81" s="8" t="s">
        <v>15</v>
      </c>
      <c r="B81" s="9" t="str">
        <f>"23410090409"</f>
        <v>23410090409</v>
      </c>
      <c r="C81" s="9">
        <v>67.2</v>
      </c>
      <c r="D81" s="10"/>
      <c r="E81" s="9">
        <v>67.2</v>
      </c>
      <c r="F81" s="11" t="str">
        <f t="shared" si="4"/>
        <v/>
      </c>
    </row>
    <row r="82" spans="1:6">
      <c r="A82" s="8" t="s">
        <v>15</v>
      </c>
      <c r="B82" s="9" t="str">
        <f>"23410090514"</f>
        <v>23410090514</v>
      </c>
      <c r="C82" s="9">
        <v>66.4</v>
      </c>
      <c r="D82" s="10"/>
      <c r="E82" s="9">
        <v>66.4</v>
      </c>
      <c r="F82" s="11" t="str">
        <f t="shared" si="4"/>
        <v/>
      </c>
    </row>
    <row r="83" spans="1:6">
      <c r="A83" s="8" t="s">
        <v>15</v>
      </c>
      <c r="B83" s="9" t="str">
        <f>"23410090318"</f>
        <v>23410090318</v>
      </c>
      <c r="C83" s="9">
        <v>64.4</v>
      </c>
      <c r="D83" s="10"/>
      <c r="E83" s="9">
        <v>64.4</v>
      </c>
      <c r="F83" s="11" t="str">
        <f t="shared" si="4"/>
        <v/>
      </c>
    </row>
    <row r="84" spans="1:6">
      <c r="A84" s="8" t="s">
        <v>15</v>
      </c>
      <c r="B84" s="9" t="str">
        <f>"23410090207"</f>
        <v>23410090207</v>
      </c>
      <c r="C84" s="9">
        <v>62.9</v>
      </c>
      <c r="D84" s="10"/>
      <c r="E84" s="9">
        <v>62.9</v>
      </c>
      <c r="F84" s="11" t="str">
        <f t="shared" si="4"/>
        <v/>
      </c>
    </row>
    <row r="85" spans="1:6">
      <c r="A85" s="8" t="s">
        <v>15</v>
      </c>
      <c r="B85" s="9" t="str">
        <f>"23410090225"</f>
        <v>23410090225</v>
      </c>
      <c r="C85" s="9">
        <v>62.9</v>
      </c>
      <c r="D85" s="10"/>
      <c r="E85" s="9">
        <v>62.9</v>
      </c>
      <c r="F85" s="11" t="str">
        <f t="shared" si="4"/>
        <v/>
      </c>
    </row>
    <row r="86" spans="1:6">
      <c r="A86" s="8" t="s">
        <v>15</v>
      </c>
      <c r="B86" s="9" t="str">
        <f>"23410090506"</f>
        <v>23410090506</v>
      </c>
      <c r="C86" s="9">
        <v>61.5</v>
      </c>
      <c r="D86" s="10"/>
      <c r="E86" s="9">
        <v>61.5</v>
      </c>
      <c r="F86" s="11" t="str">
        <f t="shared" si="4"/>
        <v/>
      </c>
    </row>
    <row r="87" spans="1:6">
      <c r="A87" s="8" t="s">
        <v>15</v>
      </c>
      <c r="B87" s="9" t="str">
        <f>"23410090516"</f>
        <v>23410090516</v>
      </c>
      <c r="C87" s="9">
        <v>60.1</v>
      </c>
      <c r="D87" s="9"/>
      <c r="E87" s="9">
        <v>60.1</v>
      </c>
      <c r="F87" s="11" t="str">
        <f t="shared" si="4"/>
        <v/>
      </c>
    </row>
    <row r="88" spans="1:6">
      <c r="A88" s="8" t="s">
        <v>15</v>
      </c>
      <c r="B88" s="9" t="str">
        <f>"23410090614"</f>
        <v>23410090614</v>
      </c>
      <c r="C88" s="9">
        <v>58.7</v>
      </c>
      <c r="D88" s="10"/>
      <c r="E88" s="9">
        <v>58.7</v>
      </c>
      <c r="F88" s="11" t="str">
        <f t="shared" si="4"/>
        <v/>
      </c>
    </row>
    <row r="89" spans="1:6">
      <c r="A89" s="8" t="s">
        <v>15</v>
      </c>
      <c r="B89" s="9" t="str">
        <f>"23410090108"</f>
        <v>23410090108</v>
      </c>
      <c r="C89" s="9" t="s">
        <v>10</v>
      </c>
      <c r="D89" s="10"/>
      <c r="E89" s="9" t="s">
        <v>10</v>
      </c>
      <c r="F89" s="11" t="str">
        <f t="shared" si="4"/>
        <v/>
      </c>
    </row>
    <row r="90" spans="1:6">
      <c r="A90" s="8" t="s">
        <v>15</v>
      </c>
      <c r="B90" s="9" t="str">
        <f>"23410090110"</f>
        <v>23410090110</v>
      </c>
      <c r="C90" s="9" t="s">
        <v>10</v>
      </c>
      <c r="D90" s="10"/>
      <c r="E90" s="9" t="s">
        <v>10</v>
      </c>
      <c r="F90" s="11" t="str">
        <f t="shared" si="4"/>
        <v/>
      </c>
    </row>
    <row r="91" spans="1:6">
      <c r="A91" s="8" t="s">
        <v>15</v>
      </c>
      <c r="B91" s="9" t="str">
        <f>"23410090118"</f>
        <v>23410090118</v>
      </c>
      <c r="C91" s="9" t="s">
        <v>10</v>
      </c>
      <c r="D91" s="9"/>
      <c r="E91" s="9" t="s">
        <v>10</v>
      </c>
      <c r="F91" s="11" t="str">
        <f t="shared" si="4"/>
        <v/>
      </c>
    </row>
    <row r="92" spans="1:6">
      <c r="A92" s="8" t="s">
        <v>15</v>
      </c>
      <c r="B92" s="9" t="str">
        <f>"23410090128"</f>
        <v>23410090128</v>
      </c>
      <c r="C92" s="9" t="s">
        <v>10</v>
      </c>
      <c r="D92" s="10"/>
      <c r="E92" s="9" t="s">
        <v>10</v>
      </c>
      <c r="F92" s="11" t="str">
        <f t="shared" si="4"/>
        <v/>
      </c>
    </row>
    <row r="93" spans="1:6">
      <c r="A93" s="8" t="s">
        <v>15</v>
      </c>
      <c r="B93" s="9" t="str">
        <f>"23410090325"</f>
        <v>23410090325</v>
      </c>
      <c r="C93" s="9" t="s">
        <v>10</v>
      </c>
      <c r="D93" s="9"/>
      <c r="E93" s="9" t="s">
        <v>10</v>
      </c>
      <c r="F93" s="11" t="str">
        <f t="shared" si="4"/>
        <v/>
      </c>
    </row>
    <row r="94" spans="1:6">
      <c r="A94" s="8" t="s">
        <v>15</v>
      </c>
      <c r="B94" s="9" t="str">
        <f>"23410090328"</f>
        <v>23410090328</v>
      </c>
      <c r="C94" s="9" t="s">
        <v>10</v>
      </c>
      <c r="D94" s="10"/>
      <c r="E94" s="9" t="s">
        <v>10</v>
      </c>
      <c r="F94" s="11" t="str">
        <f t="shared" si="4"/>
        <v/>
      </c>
    </row>
    <row r="95" spans="1:6">
      <c r="A95" s="8" t="s">
        <v>15</v>
      </c>
      <c r="B95" s="9" t="str">
        <f>"23410090503"</f>
        <v>23410090503</v>
      </c>
      <c r="C95" s="9" t="s">
        <v>10</v>
      </c>
      <c r="D95" s="10"/>
      <c r="E95" s="9" t="s">
        <v>10</v>
      </c>
      <c r="F95" s="11" t="str">
        <f t="shared" si="4"/>
        <v/>
      </c>
    </row>
    <row r="96" spans="1:6">
      <c r="A96" s="8" t="s">
        <v>15</v>
      </c>
      <c r="B96" s="9" t="str">
        <f>"23410090608"</f>
        <v>23410090608</v>
      </c>
      <c r="C96" s="9" t="s">
        <v>10</v>
      </c>
      <c r="D96" s="10"/>
      <c r="E96" s="9" t="s">
        <v>10</v>
      </c>
      <c r="F96" s="11" t="str">
        <f t="shared" si="4"/>
        <v/>
      </c>
    </row>
    <row r="97" spans="1:6">
      <c r="A97" s="8" t="s">
        <v>16</v>
      </c>
      <c r="B97" s="9" t="str">
        <f>"23410110716"</f>
        <v>23410110716</v>
      </c>
      <c r="C97" s="9">
        <v>65.7</v>
      </c>
      <c r="D97" s="10"/>
      <c r="E97" s="9">
        <v>65.7</v>
      </c>
      <c r="F97" s="11" t="str">
        <f t="shared" si="4"/>
        <v/>
      </c>
    </row>
    <row r="98" spans="1:6">
      <c r="A98" s="8" t="s">
        <v>16</v>
      </c>
      <c r="B98" s="9" t="str">
        <f>"23410110423"</f>
        <v>23410110423</v>
      </c>
      <c r="C98" s="9">
        <v>64.4</v>
      </c>
      <c r="D98" s="10"/>
      <c r="E98" s="9">
        <v>64.4</v>
      </c>
      <c r="F98" s="11" t="str">
        <f t="shared" si="4"/>
        <v/>
      </c>
    </row>
    <row r="99" spans="1:6">
      <c r="A99" s="8" t="s">
        <v>16</v>
      </c>
      <c r="B99" s="9" t="str">
        <f>"23410110209"</f>
        <v>23410110209</v>
      </c>
      <c r="C99" s="9">
        <v>63.5</v>
      </c>
      <c r="D99" s="10"/>
      <c r="E99" s="9">
        <v>63.5</v>
      </c>
      <c r="F99" s="11" t="str">
        <f t="shared" si="4"/>
        <v/>
      </c>
    </row>
    <row r="100" spans="1:6">
      <c r="A100" s="8" t="s">
        <v>16</v>
      </c>
      <c r="B100" s="9" t="str">
        <f>"23410110618"</f>
        <v>23410110618</v>
      </c>
      <c r="C100" s="9">
        <v>61.6</v>
      </c>
      <c r="D100" s="9"/>
      <c r="E100" s="9">
        <v>61.6</v>
      </c>
      <c r="F100" s="11" t="str">
        <f t="shared" si="4"/>
        <v/>
      </c>
    </row>
    <row r="101" spans="1:6">
      <c r="A101" s="8" t="s">
        <v>16</v>
      </c>
      <c r="B101" s="9" t="str">
        <f>"23410110208"</f>
        <v>23410110208</v>
      </c>
      <c r="C101" s="9">
        <v>60.6</v>
      </c>
      <c r="D101" s="10"/>
      <c r="E101" s="9">
        <v>60.6</v>
      </c>
      <c r="F101" s="11"/>
    </row>
    <row r="102" spans="1:6">
      <c r="A102" s="8" t="s">
        <v>16</v>
      </c>
      <c r="B102" s="9" t="str">
        <f>"23410110717"</f>
        <v>23410110717</v>
      </c>
      <c r="C102" s="9">
        <v>59.6</v>
      </c>
      <c r="D102" s="10"/>
      <c r="E102" s="9">
        <v>59.6</v>
      </c>
      <c r="F102" s="11" t="str">
        <f t="shared" ref="F102:F143" si="5">""</f>
        <v/>
      </c>
    </row>
    <row r="103" spans="1:6">
      <c r="A103" s="8" t="s">
        <v>16</v>
      </c>
      <c r="B103" s="9" t="str">
        <f>"23410110316"</f>
        <v>23410110316</v>
      </c>
      <c r="C103" s="9">
        <v>59.4</v>
      </c>
      <c r="D103" s="10"/>
      <c r="E103" s="9">
        <v>59.4</v>
      </c>
      <c r="F103" s="11" t="str">
        <f t="shared" si="5"/>
        <v/>
      </c>
    </row>
    <row r="104" spans="1:6">
      <c r="A104" s="8" t="s">
        <v>16</v>
      </c>
      <c r="B104" s="9" t="str">
        <f>"23410110601"</f>
        <v>23410110601</v>
      </c>
      <c r="C104" s="9">
        <v>59.1</v>
      </c>
      <c r="D104" s="10"/>
      <c r="E104" s="9">
        <v>59.1</v>
      </c>
      <c r="F104" s="11" t="str">
        <f t="shared" si="5"/>
        <v/>
      </c>
    </row>
    <row r="105" spans="1:6">
      <c r="A105" s="8" t="s">
        <v>16</v>
      </c>
      <c r="B105" s="9" t="str">
        <f>"23410110524"</f>
        <v>23410110524</v>
      </c>
      <c r="C105" s="9">
        <v>54.2</v>
      </c>
      <c r="D105" s="10"/>
      <c r="E105" s="9">
        <v>54.2</v>
      </c>
      <c r="F105" s="11" t="str">
        <f t="shared" si="5"/>
        <v/>
      </c>
    </row>
    <row r="106" spans="1:6">
      <c r="A106" s="8" t="s">
        <v>16</v>
      </c>
      <c r="B106" s="9" t="str">
        <f>"23410110106"</f>
        <v>23410110106</v>
      </c>
      <c r="C106" s="9">
        <v>54</v>
      </c>
      <c r="D106" s="9"/>
      <c r="E106" s="9">
        <v>54</v>
      </c>
      <c r="F106" s="11" t="str">
        <f t="shared" si="5"/>
        <v/>
      </c>
    </row>
    <row r="107" spans="1:6">
      <c r="A107" s="8" t="s">
        <v>16</v>
      </c>
      <c r="B107" s="9" t="str">
        <f>"23410110104"</f>
        <v>23410110104</v>
      </c>
      <c r="C107" s="9">
        <v>52.3</v>
      </c>
      <c r="D107" s="10"/>
      <c r="E107" s="9">
        <v>52.3</v>
      </c>
      <c r="F107" s="11" t="str">
        <f t="shared" si="5"/>
        <v/>
      </c>
    </row>
    <row r="108" spans="1:6">
      <c r="A108" s="8" t="s">
        <v>16</v>
      </c>
      <c r="B108" s="9" t="str">
        <f>"23410110105"</f>
        <v>23410110105</v>
      </c>
      <c r="C108" s="9">
        <v>48.3</v>
      </c>
      <c r="D108" s="10"/>
      <c r="E108" s="9">
        <v>48.3</v>
      </c>
      <c r="F108" s="11" t="str">
        <f t="shared" si="5"/>
        <v/>
      </c>
    </row>
    <row r="109" spans="1:6">
      <c r="A109" s="8" t="s">
        <v>16</v>
      </c>
      <c r="B109" s="9" t="str">
        <f>"23410110218"</f>
        <v>23410110218</v>
      </c>
      <c r="C109" s="9" t="s">
        <v>10</v>
      </c>
      <c r="D109" s="9"/>
      <c r="E109" s="9" t="s">
        <v>10</v>
      </c>
      <c r="F109" s="11" t="str">
        <f t="shared" si="5"/>
        <v/>
      </c>
    </row>
    <row r="110" spans="1:6">
      <c r="A110" s="8" t="s">
        <v>16</v>
      </c>
      <c r="B110" s="9" t="str">
        <f>"23410110622"</f>
        <v>23410110622</v>
      </c>
      <c r="C110" s="9" t="s">
        <v>10</v>
      </c>
      <c r="D110" s="10"/>
      <c r="E110" s="9" t="s">
        <v>10</v>
      </c>
      <c r="F110" s="11" t="str">
        <f t="shared" si="5"/>
        <v/>
      </c>
    </row>
    <row r="111" spans="1:6">
      <c r="A111" s="8" t="s">
        <v>17</v>
      </c>
      <c r="B111" s="9" t="str">
        <f>"23410120515"</f>
        <v>23410120515</v>
      </c>
      <c r="C111" s="9">
        <v>45.7</v>
      </c>
      <c r="D111" s="10"/>
      <c r="E111" s="9">
        <v>45.7</v>
      </c>
      <c r="F111" s="11" t="str">
        <f t="shared" si="5"/>
        <v/>
      </c>
    </row>
    <row r="112" spans="1:6">
      <c r="A112" s="8" t="s">
        <v>17</v>
      </c>
      <c r="B112" s="9" t="str">
        <f>"23410120430"</f>
        <v>23410120430</v>
      </c>
      <c r="C112" s="9">
        <v>45</v>
      </c>
      <c r="D112" s="10"/>
      <c r="E112" s="9">
        <v>45</v>
      </c>
      <c r="F112" s="11" t="str">
        <f t="shared" si="5"/>
        <v/>
      </c>
    </row>
    <row r="113" spans="1:6">
      <c r="A113" s="8" t="s">
        <v>17</v>
      </c>
      <c r="B113" s="9" t="str">
        <f>"23410120112"</f>
        <v>23410120112</v>
      </c>
      <c r="C113" s="9" t="s">
        <v>10</v>
      </c>
      <c r="D113" s="10"/>
      <c r="E113" s="9" t="s">
        <v>10</v>
      </c>
      <c r="F113" s="11" t="str">
        <f t="shared" si="5"/>
        <v/>
      </c>
    </row>
    <row r="114" spans="1:6">
      <c r="A114" s="8" t="s">
        <v>17</v>
      </c>
      <c r="B114" s="9" t="str">
        <f>"23410120205"</f>
        <v>23410120205</v>
      </c>
      <c r="C114" s="9" t="s">
        <v>10</v>
      </c>
      <c r="D114" s="10"/>
      <c r="E114" s="9" t="s">
        <v>10</v>
      </c>
      <c r="F114" s="11" t="str">
        <f t="shared" si="5"/>
        <v/>
      </c>
    </row>
    <row r="115" spans="1:6">
      <c r="A115" s="8" t="s">
        <v>17</v>
      </c>
      <c r="B115" s="9" t="str">
        <f>"23410120407"</f>
        <v>23410120407</v>
      </c>
      <c r="C115" s="9" t="s">
        <v>10</v>
      </c>
      <c r="D115" s="10"/>
      <c r="E115" s="9" t="s">
        <v>10</v>
      </c>
      <c r="F115" s="11" t="str">
        <f t="shared" si="5"/>
        <v/>
      </c>
    </row>
    <row r="116" spans="1:6">
      <c r="A116" s="8" t="s">
        <v>17</v>
      </c>
      <c r="B116" s="9" t="str">
        <f>"23410120627"</f>
        <v>23410120627</v>
      </c>
      <c r="C116" s="9" t="s">
        <v>10</v>
      </c>
      <c r="D116" s="10"/>
      <c r="E116" s="9" t="s">
        <v>10</v>
      </c>
      <c r="F116" s="11" t="str">
        <f t="shared" si="5"/>
        <v/>
      </c>
    </row>
    <row r="117" spans="1:6">
      <c r="A117" s="8" t="s">
        <v>18</v>
      </c>
      <c r="B117" s="9" t="str">
        <f>"23410130612"</f>
        <v>23410130612</v>
      </c>
      <c r="C117" s="9">
        <v>77.9</v>
      </c>
      <c r="D117" s="9"/>
      <c r="E117" s="9">
        <v>77.9</v>
      </c>
      <c r="F117" s="11" t="str">
        <f t="shared" si="5"/>
        <v/>
      </c>
    </row>
    <row r="118" spans="1:6">
      <c r="A118" s="8" t="s">
        <v>18</v>
      </c>
      <c r="B118" s="9" t="str">
        <f>"23410130115"</f>
        <v>23410130115</v>
      </c>
      <c r="C118" s="9">
        <v>77.2</v>
      </c>
      <c r="D118" s="10"/>
      <c r="E118" s="9">
        <v>77.2</v>
      </c>
      <c r="F118" s="11" t="str">
        <f t="shared" si="5"/>
        <v/>
      </c>
    </row>
    <row r="119" spans="1:6">
      <c r="A119" s="8" t="s">
        <v>18</v>
      </c>
      <c r="B119" s="9" t="str">
        <f>"23410130322"</f>
        <v>23410130322</v>
      </c>
      <c r="C119" s="9">
        <v>76.8</v>
      </c>
      <c r="D119" s="10"/>
      <c r="E119" s="9">
        <v>76.8</v>
      </c>
      <c r="F119" s="11" t="str">
        <f t="shared" si="5"/>
        <v/>
      </c>
    </row>
    <row r="120" spans="1:6">
      <c r="A120" s="8" t="s">
        <v>18</v>
      </c>
      <c r="B120" s="9" t="str">
        <f>"23410130214"</f>
        <v>23410130214</v>
      </c>
      <c r="C120" s="9">
        <v>66.4</v>
      </c>
      <c r="D120" s="10"/>
      <c r="E120" s="9">
        <v>66.4</v>
      </c>
      <c r="F120" s="11" t="str">
        <f t="shared" si="5"/>
        <v/>
      </c>
    </row>
    <row r="121" spans="1:6">
      <c r="A121" s="8" t="s">
        <v>18</v>
      </c>
      <c r="B121" s="9" t="str">
        <f>"23410130323"</f>
        <v>23410130323</v>
      </c>
      <c r="C121" s="9">
        <v>63.1</v>
      </c>
      <c r="D121" s="10"/>
      <c r="E121" s="9">
        <v>63.1</v>
      </c>
      <c r="F121" s="11" t="str">
        <f t="shared" si="5"/>
        <v/>
      </c>
    </row>
    <row r="122" spans="1:6">
      <c r="A122" s="8" t="s">
        <v>18</v>
      </c>
      <c r="B122" s="9" t="str">
        <f>"23410130120"</f>
        <v>23410130120</v>
      </c>
      <c r="C122" s="9">
        <v>61</v>
      </c>
      <c r="D122" s="10"/>
      <c r="E122" s="9">
        <v>61</v>
      </c>
      <c r="F122" s="11" t="str">
        <f t="shared" si="5"/>
        <v/>
      </c>
    </row>
    <row r="123" spans="1:6">
      <c r="A123" s="8" t="s">
        <v>18</v>
      </c>
      <c r="B123" s="9" t="str">
        <f>"23410130324"</f>
        <v>23410130324</v>
      </c>
      <c r="C123" s="9">
        <v>53.1</v>
      </c>
      <c r="D123" s="10"/>
      <c r="E123" s="9">
        <v>53.1</v>
      </c>
      <c r="F123" s="11" t="str">
        <f t="shared" si="5"/>
        <v/>
      </c>
    </row>
    <row r="124" spans="1:6">
      <c r="A124" s="8" t="s">
        <v>18</v>
      </c>
      <c r="B124" s="9" t="str">
        <f>"23410130303"</f>
        <v>23410130303</v>
      </c>
      <c r="C124" s="9">
        <v>48</v>
      </c>
      <c r="D124" s="10"/>
      <c r="E124" s="9">
        <v>48</v>
      </c>
      <c r="F124" s="11" t="str">
        <f t="shared" si="5"/>
        <v/>
      </c>
    </row>
    <row r="125" spans="1:6">
      <c r="A125" s="8" t="s">
        <v>18</v>
      </c>
      <c r="B125" s="9" t="str">
        <f>"23410130107"</f>
        <v>23410130107</v>
      </c>
      <c r="C125" s="9">
        <v>47.8</v>
      </c>
      <c r="D125" s="10"/>
      <c r="E125" s="9">
        <v>47.8</v>
      </c>
      <c r="F125" s="11" t="str">
        <f t="shared" si="5"/>
        <v/>
      </c>
    </row>
    <row r="126" spans="1:6">
      <c r="A126" s="8" t="s">
        <v>18</v>
      </c>
      <c r="B126" s="9" t="str">
        <f>"23410130122"</f>
        <v>23410130122</v>
      </c>
      <c r="C126" s="9" t="s">
        <v>10</v>
      </c>
      <c r="D126" s="10"/>
      <c r="E126" s="9" t="s">
        <v>10</v>
      </c>
      <c r="F126" s="11" t="str">
        <f t="shared" si="5"/>
        <v/>
      </c>
    </row>
    <row r="127" spans="1:6">
      <c r="A127" s="8" t="s">
        <v>18</v>
      </c>
      <c r="B127" s="9" t="str">
        <f>"23410130226"</f>
        <v>23410130226</v>
      </c>
      <c r="C127" s="9" t="s">
        <v>10</v>
      </c>
      <c r="D127" s="10"/>
      <c r="E127" s="9" t="s">
        <v>10</v>
      </c>
      <c r="F127" s="11" t="str">
        <f t="shared" si="5"/>
        <v/>
      </c>
    </row>
    <row r="128" spans="1:6">
      <c r="A128" s="8" t="s">
        <v>18</v>
      </c>
      <c r="B128" s="9" t="str">
        <f>"23410130416"</f>
        <v>23410130416</v>
      </c>
      <c r="C128" s="9" t="s">
        <v>10</v>
      </c>
      <c r="D128" s="10"/>
      <c r="E128" s="9" t="s">
        <v>10</v>
      </c>
      <c r="F128" s="11" t="str">
        <f t="shared" si="5"/>
        <v/>
      </c>
    </row>
    <row r="129" spans="1:6">
      <c r="A129" s="8" t="s">
        <v>18</v>
      </c>
      <c r="B129" s="9" t="str">
        <f>"23410130418"</f>
        <v>23410130418</v>
      </c>
      <c r="C129" s="9" t="s">
        <v>10</v>
      </c>
      <c r="D129" s="10"/>
      <c r="E129" s="9" t="s">
        <v>10</v>
      </c>
      <c r="F129" s="11" t="str">
        <f t="shared" si="5"/>
        <v/>
      </c>
    </row>
    <row r="130" spans="1:6">
      <c r="A130" s="8" t="s">
        <v>18</v>
      </c>
      <c r="B130" s="9" t="str">
        <f>"23410130510"</f>
        <v>23410130510</v>
      </c>
      <c r="C130" s="9" t="s">
        <v>10</v>
      </c>
      <c r="D130" s="10"/>
      <c r="E130" s="9" t="s">
        <v>10</v>
      </c>
      <c r="F130" s="11" t="str">
        <f t="shared" si="5"/>
        <v/>
      </c>
    </row>
    <row r="131" spans="1:6">
      <c r="A131" s="8" t="s">
        <v>18</v>
      </c>
      <c r="B131" s="9" t="str">
        <f>"23410130617"</f>
        <v>23410130617</v>
      </c>
      <c r="C131" s="9" t="s">
        <v>10</v>
      </c>
      <c r="D131" s="10"/>
      <c r="E131" s="9" t="s">
        <v>10</v>
      </c>
      <c r="F131" s="11" t="str">
        <f t="shared" si="5"/>
        <v/>
      </c>
    </row>
    <row r="132" spans="1:6">
      <c r="A132" s="8" t="s">
        <v>18</v>
      </c>
      <c r="B132" s="9" t="str">
        <f>"23410130620"</f>
        <v>23410130620</v>
      </c>
      <c r="C132" s="9" t="s">
        <v>10</v>
      </c>
      <c r="D132" s="10"/>
      <c r="E132" s="9" t="s">
        <v>10</v>
      </c>
      <c r="F132" s="11" t="str">
        <f t="shared" si="5"/>
        <v/>
      </c>
    </row>
    <row r="133" spans="1:6">
      <c r="A133" s="8" t="s">
        <v>19</v>
      </c>
      <c r="B133" s="9" t="str">
        <f>"23410140310"</f>
        <v>23410140310</v>
      </c>
      <c r="C133" s="9">
        <v>76.5</v>
      </c>
      <c r="D133" s="9"/>
      <c r="E133" s="9">
        <v>76.5</v>
      </c>
      <c r="F133" s="11" t="str">
        <f t="shared" si="5"/>
        <v/>
      </c>
    </row>
    <row r="134" spans="1:6">
      <c r="A134" s="8" t="s">
        <v>19</v>
      </c>
      <c r="B134" s="9" t="str">
        <f>"23410140426"</f>
        <v>23410140426</v>
      </c>
      <c r="C134" s="9">
        <v>75.9</v>
      </c>
      <c r="D134" s="10"/>
      <c r="E134" s="9">
        <v>75.9</v>
      </c>
      <c r="F134" s="11" t="str">
        <f t="shared" si="5"/>
        <v/>
      </c>
    </row>
    <row r="135" spans="1:6">
      <c r="A135" s="8" t="s">
        <v>19</v>
      </c>
      <c r="B135" s="9" t="str">
        <f>"23410140302"</f>
        <v>23410140302</v>
      </c>
      <c r="C135" s="9">
        <v>68.7</v>
      </c>
      <c r="D135" s="10"/>
      <c r="E135" s="9">
        <v>68.7</v>
      </c>
      <c r="F135" s="11" t="str">
        <f t="shared" si="5"/>
        <v/>
      </c>
    </row>
    <row r="136" spans="1:6">
      <c r="A136" s="8" t="s">
        <v>19</v>
      </c>
      <c r="B136" s="9" t="str">
        <f>"23410140707"</f>
        <v>23410140707</v>
      </c>
      <c r="C136" s="9">
        <v>66.3</v>
      </c>
      <c r="D136" s="10"/>
      <c r="E136" s="9">
        <v>66.3</v>
      </c>
      <c r="F136" s="11" t="str">
        <f t="shared" si="5"/>
        <v/>
      </c>
    </row>
    <row r="137" spans="1:6">
      <c r="A137" s="8" t="s">
        <v>19</v>
      </c>
      <c r="B137" s="9" t="str">
        <f>"23410140117"</f>
        <v>23410140117</v>
      </c>
      <c r="C137" s="9">
        <v>61.2</v>
      </c>
      <c r="D137" s="10"/>
      <c r="E137" s="9">
        <v>61.2</v>
      </c>
      <c r="F137" s="11" t="str">
        <f t="shared" si="5"/>
        <v/>
      </c>
    </row>
    <row r="138" spans="1:6">
      <c r="A138" s="8" t="s">
        <v>19</v>
      </c>
      <c r="B138" s="9" t="str">
        <f>"23410140529"</f>
        <v>23410140529</v>
      </c>
      <c r="C138" s="9">
        <v>59.8</v>
      </c>
      <c r="D138" s="10"/>
      <c r="E138" s="9">
        <v>59.8</v>
      </c>
      <c r="F138" s="11" t="str">
        <f t="shared" si="5"/>
        <v/>
      </c>
    </row>
    <row r="139" spans="1:6">
      <c r="A139" s="8" t="s">
        <v>19</v>
      </c>
      <c r="B139" s="9" t="str">
        <f>"23410140406"</f>
        <v>23410140406</v>
      </c>
      <c r="C139" s="9">
        <v>57.8</v>
      </c>
      <c r="D139" s="10"/>
      <c r="E139" s="9">
        <v>57.8</v>
      </c>
      <c r="F139" s="11" t="str">
        <f t="shared" si="5"/>
        <v/>
      </c>
    </row>
    <row r="140" spans="1:6">
      <c r="A140" s="8" t="s">
        <v>19</v>
      </c>
      <c r="B140" s="9" t="str">
        <f>"23410140213"</f>
        <v>23410140213</v>
      </c>
      <c r="C140" s="9">
        <v>54.7</v>
      </c>
      <c r="D140" s="10"/>
      <c r="E140" s="9">
        <v>54.7</v>
      </c>
      <c r="F140" s="11" t="str">
        <f t="shared" si="5"/>
        <v/>
      </c>
    </row>
    <row r="141" spans="1:6">
      <c r="A141" s="8" t="s">
        <v>19</v>
      </c>
      <c r="B141" s="9" t="str">
        <f>"23410140606"</f>
        <v>23410140606</v>
      </c>
      <c r="C141" s="9">
        <v>51.3</v>
      </c>
      <c r="D141" s="10"/>
      <c r="E141" s="9">
        <v>51.3</v>
      </c>
      <c r="F141" s="11" t="str">
        <f t="shared" si="5"/>
        <v/>
      </c>
    </row>
    <row r="142" spans="1:6">
      <c r="A142" s="8" t="s">
        <v>19</v>
      </c>
      <c r="B142" s="9" t="str">
        <f>"23410140609"</f>
        <v>23410140609</v>
      </c>
      <c r="C142" s="9">
        <v>49.4</v>
      </c>
      <c r="D142" s="10"/>
      <c r="E142" s="9">
        <v>49.4</v>
      </c>
      <c r="F142" s="11" t="str">
        <f t="shared" si="5"/>
        <v/>
      </c>
    </row>
    <row r="143" spans="1:6">
      <c r="A143" s="8" t="s">
        <v>19</v>
      </c>
      <c r="B143" s="9" t="str">
        <f>"23410140206"</f>
        <v>23410140206</v>
      </c>
      <c r="C143" s="9" t="s">
        <v>10</v>
      </c>
      <c r="D143" s="10"/>
      <c r="E143" s="9" t="s">
        <v>10</v>
      </c>
      <c r="F143" s="11" t="str">
        <f t="shared" si="5"/>
        <v/>
      </c>
    </row>
    <row r="144" spans="1:6">
      <c r="A144" s="8" t="s">
        <v>19</v>
      </c>
      <c r="B144" s="9" t="str">
        <f>"23410140227"</f>
        <v>23410140227</v>
      </c>
      <c r="C144" s="9" t="s">
        <v>10</v>
      </c>
      <c r="D144" s="10"/>
      <c r="E144" s="9" t="s">
        <v>10</v>
      </c>
      <c r="F144" s="11"/>
    </row>
    <row r="145" spans="1:6">
      <c r="A145" s="8" t="s">
        <v>20</v>
      </c>
      <c r="B145" s="9" t="str">
        <f>"23410150705"</f>
        <v>23410150705</v>
      </c>
      <c r="C145" s="9">
        <v>74.2</v>
      </c>
      <c r="D145" s="10"/>
      <c r="E145" s="9">
        <v>74.2</v>
      </c>
      <c r="F145" s="11" t="str">
        <f t="shared" ref="F145:F201" si="6">""</f>
        <v/>
      </c>
    </row>
    <row r="146" spans="1:6">
      <c r="A146" s="8" t="s">
        <v>20</v>
      </c>
      <c r="B146" s="9" t="str">
        <f>"23410150121"</f>
        <v>23410150121</v>
      </c>
      <c r="C146" s="9">
        <v>71.9</v>
      </c>
      <c r="D146" s="10"/>
      <c r="E146" s="9">
        <v>71.9</v>
      </c>
      <c r="F146" s="11" t="str">
        <f t="shared" si="6"/>
        <v/>
      </c>
    </row>
    <row r="147" spans="1:6">
      <c r="A147" s="8" t="s">
        <v>20</v>
      </c>
      <c r="B147" s="9" t="str">
        <f>"23410150513"</f>
        <v>23410150513</v>
      </c>
      <c r="C147" s="9">
        <v>67.3</v>
      </c>
      <c r="D147" s="10"/>
      <c r="E147" s="9">
        <v>67.3</v>
      </c>
      <c r="F147" s="11" t="str">
        <f t="shared" si="6"/>
        <v/>
      </c>
    </row>
    <row r="148" spans="1:6">
      <c r="A148" s="8" t="s">
        <v>20</v>
      </c>
      <c r="B148" s="9" t="str">
        <f>"23410150615"</f>
        <v>23410150615</v>
      </c>
      <c r="C148" s="9">
        <v>58.7</v>
      </c>
      <c r="D148" s="10"/>
      <c r="E148" s="9">
        <v>58.7</v>
      </c>
      <c r="F148" s="11" t="str">
        <f t="shared" si="6"/>
        <v/>
      </c>
    </row>
    <row r="149" spans="1:6">
      <c r="A149" s="8" t="s">
        <v>20</v>
      </c>
      <c r="B149" s="9" t="str">
        <f>"23410150312"</f>
        <v>23410150312</v>
      </c>
      <c r="C149" s="9">
        <v>57.5</v>
      </c>
      <c r="D149" s="10"/>
      <c r="E149" s="9">
        <v>57.5</v>
      </c>
      <c r="F149" s="11" t="str">
        <f t="shared" si="6"/>
        <v/>
      </c>
    </row>
    <row r="150" spans="1:6">
      <c r="A150" s="8" t="s">
        <v>20</v>
      </c>
      <c r="B150" s="9" t="str">
        <f>"23410150519"</f>
        <v>23410150519</v>
      </c>
      <c r="C150" s="9">
        <v>57.5</v>
      </c>
      <c r="D150" s="10"/>
      <c r="E150" s="9">
        <v>57.5</v>
      </c>
      <c r="F150" s="11" t="str">
        <f t="shared" si="6"/>
        <v/>
      </c>
    </row>
    <row r="151" spans="1:6">
      <c r="A151" s="8" t="s">
        <v>20</v>
      </c>
      <c r="B151" s="9" t="str">
        <f>"23410150116"</f>
        <v>23410150116</v>
      </c>
      <c r="C151" s="9">
        <v>55.4</v>
      </c>
      <c r="D151" s="10"/>
      <c r="E151" s="9">
        <v>55.4</v>
      </c>
      <c r="F151" s="11" t="str">
        <f t="shared" si="6"/>
        <v/>
      </c>
    </row>
    <row r="152" spans="1:6">
      <c r="A152" s="8" t="s">
        <v>20</v>
      </c>
      <c r="B152" s="9" t="str">
        <f>"23410150216"</f>
        <v>23410150216</v>
      </c>
      <c r="C152" s="9">
        <v>54.4</v>
      </c>
      <c r="D152" s="10"/>
      <c r="E152" s="9">
        <v>54.4</v>
      </c>
      <c r="F152" s="11" t="str">
        <f t="shared" si="6"/>
        <v/>
      </c>
    </row>
    <row r="153" spans="1:6">
      <c r="A153" s="8" t="s">
        <v>20</v>
      </c>
      <c r="B153" s="9" t="str">
        <f>"23410150311"</f>
        <v>23410150311</v>
      </c>
      <c r="C153" s="9">
        <v>52.2</v>
      </c>
      <c r="D153" s="9"/>
      <c r="E153" s="9">
        <v>52.2</v>
      </c>
      <c r="F153" s="11" t="str">
        <f t="shared" si="6"/>
        <v/>
      </c>
    </row>
    <row r="154" spans="1:6">
      <c r="A154" s="8" t="s">
        <v>20</v>
      </c>
      <c r="B154" s="9" t="str">
        <f>"23410150605"</f>
        <v>23410150605</v>
      </c>
      <c r="C154" s="9">
        <v>50.8</v>
      </c>
      <c r="D154" s="9"/>
      <c r="E154" s="9">
        <v>50.8</v>
      </c>
      <c r="F154" s="11" t="str">
        <f t="shared" si="6"/>
        <v/>
      </c>
    </row>
    <row r="155" spans="1:6">
      <c r="A155" s="8" t="s">
        <v>21</v>
      </c>
      <c r="B155" s="9" t="str">
        <f>"23410160511"</f>
        <v>23410160511</v>
      </c>
      <c r="C155" s="9">
        <v>72.5</v>
      </c>
      <c r="D155" s="10"/>
      <c r="E155" s="9">
        <v>72.5</v>
      </c>
      <c r="F155" s="11" t="str">
        <f t="shared" si="6"/>
        <v/>
      </c>
    </row>
    <row r="156" spans="1:6">
      <c r="A156" s="8" t="s">
        <v>21</v>
      </c>
      <c r="B156" s="9" t="str">
        <f>"23410160419"</f>
        <v>23410160419</v>
      </c>
      <c r="C156" s="9">
        <v>70</v>
      </c>
      <c r="D156" s="10"/>
      <c r="E156" s="9">
        <v>70</v>
      </c>
      <c r="F156" s="11" t="str">
        <f t="shared" si="6"/>
        <v/>
      </c>
    </row>
    <row r="157" spans="1:6">
      <c r="A157" s="8" t="s">
        <v>21</v>
      </c>
      <c r="B157" s="9" t="str">
        <f>"23410160119"</f>
        <v>23410160119</v>
      </c>
      <c r="C157" s="9">
        <v>58.7</v>
      </c>
      <c r="D157" s="10"/>
      <c r="E157" s="9">
        <v>58.7</v>
      </c>
      <c r="F157" s="11" t="str">
        <f t="shared" si="6"/>
        <v/>
      </c>
    </row>
    <row r="158" spans="1:6">
      <c r="A158" s="8" t="s">
        <v>21</v>
      </c>
      <c r="B158" s="9" t="str">
        <f>"23410160424"</f>
        <v>23410160424</v>
      </c>
      <c r="C158" s="9">
        <v>58.4</v>
      </c>
      <c r="D158" s="9"/>
      <c r="E158" s="9">
        <v>58.4</v>
      </c>
      <c r="F158" s="11" t="str">
        <f t="shared" si="6"/>
        <v/>
      </c>
    </row>
    <row r="159" spans="1:6">
      <c r="A159" s="8" t="s">
        <v>21</v>
      </c>
      <c r="B159" s="9" t="str">
        <f>"23410160412"</f>
        <v>23410160412</v>
      </c>
      <c r="C159" s="9">
        <v>47.2</v>
      </c>
      <c r="D159" s="9"/>
      <c r="E159" s="9">
        <v>47.2</v>
      </c>
      <c r="F159" s="11" t="str">
        <f t="shared" si="6"/>
        <v/>
      </c>
    </row>
    <row r="160" spans="1:6">
      <c r="A160" s="8" t="s">
        <v>21</v>
      </c>
      <c r="B160" s="9" t="str">
        <f>"23410160402"</f>
        <v>23410160402</v>
      </c>
      <c r="C160" s="9" t="s">
        <v>10</v>
      </c>
      <c r="D160" s="10"/>
      <c r="E160" s="9" t="s">
        <v>10</v>
      </c>
      <c r="F160" s="11" t="str">
        <f t="shared" si="6"/>
        <v/>
      </c>
    </row>
    <row r="161" spans="1:6">
      <c r="A161" s="8" t="s">
        <v>22</v>
      </c>
      <c r="B161" s="9" t="str">
        <f>"23410180211"</f>
        <v>23410180211</v>
      </c>
      <c r="C161" s="9">
        <v>71.1</v>
      </c>
      <c r="D161" s="10"/>
      <c r="E161" s="9">
        <v>71.1</v>
      </c>
      <c r="F161" s="11" t="str">
        <f t="shared" si="6"/>
        <v/>
      </c>
    </row>
    <row r="162" spans="1:6">
      <c r="A162" s="8" t="s">
        <v>22</v>
      </c>
      <c r="B162" s="9" t="str">
        <f>"23410180210"</f>
        <v>23410180210</v>
      </c>
      <c r="C162" s="9">
        <v>66.4</v>
      </c>
      <c r="D162" s="10"/>
      <c r="E162" s="9">
        <v>66.4</v>
      </c>
      <c r="F162" s="11" t="str">
        <f t="shared" si="6"/>
        <v/>
      </c>
    </row>
    <row r="163" spans="1:6">
      <c r="A163" s="8" t="s">
        <v>22</v>
      </c>
      <c r="B163" s="9" t="str">
        <f>"23410180301"</f>
        <v>23410180301</v>
      </c>
      <c r="C163" s="9">
        <v>65.4</v>
      </c>
      <c r="D163" s="10"/>
      <c r="E163" s="9">
        <v>65.4</v>
      </c>
      <c r="F163" s="11" t="str">
        <f t="shared" si="6"/>
        <v/>
      </c>
    </row>
    <row r="164" spans="1:6">
      <c r="A164" s="8" t="s">
        <v>22</v>
      </c>
      <c r="B164" s="9" t="str">
        <f>"23410180607"</f>
        <v>23410180607</v>
      </c>
      <c r="C164" s="9">
        <v>61.3</v>
      </c>
      <c r="D164" s="10"/>
      <c r="E164" s="9">
        <v>61.3</v>
      </c>
      <c r="F164" s="11" t="str">
        <f t="shared" si="6"/>
        <v/>
      </c>
    </row>
    <row r="165" spans="1:6">
      <c r="A165" s="8" t="s">
        <v>22</v>
      </c>
      <c r="B165" s="9" t="str">
        <f>"23410180403"</f>
        <v>23410180403</v>
      </c>
      <c r="C165" s="9">
        <v>59.7</v>
      </c>
      <c r="D165" s="10"/>
      <c r="E165" s="9">
        <v>59.7</v>
      </c>
      <c r="F165" s="11" t="str">
        <f t="shared" si="6"/>
        <v/>
      </c>
    </row>
    <row r="166" spans="1:6">
      <c r="A166" s="8" t="s">
        <v>22</v>
      </c>
      <c r="B166" s="9" t="str">
        <f>"23410180201"</f>
        <v>23410180201</v>
      </c>
      <c r="C166" s="9">
        <v>57.9</v>
      </c>
      <c r="D166" s="10"/>
      <c r="E166" s="9">
        <v>57.9</v>
      </c>
      <c r="F166" s="11" t="str">
        <f t="shared" si="6"/>
        <v/>
      </c>
    </row>
    <row r="167" spans="1:6">
      <c r="A167" s="8" t="s">
        <v>22</v>
      </c>
      <c r="B167" s="9" t="str">
        <f>"23410180621"</f>
        <v>23410180621</v>
      </c>
      <c r="C167" s="9">
        <v>57.4</v>
      </c>
      <c r="D167" s="10"/>
      <c r="E167" s="9">
        <v>57.4</v>
      </c>
      <c r="F167" s="11" t="str">
        <f t="shared" si="6"/>
        <v/>
      </c>
    </row>
    <row r="168" spans="1:6">
      <c r="A168" s="8" t="s">
        <v>22</v>
      </c>
      <c r="B168" s="9" t="str">
        <f>"23410180530"</f>
        <v>23410180530</v>
      </c>
      <c r="C168" s="9">
        <v>52.7</v>
      </c>
      <c r="D168" s="10"/>
      <c r="E168" s="9">
        <v>52.7</v>
      </c>
      <c r="F168" s="11" t="str">
        <f t="shared" si="6"/>
        <v/>
      </c>
    </row>
    <row r="169" spans="1:6">
      <c r="A169" s="8" t="s">
        <v>22</v>
      </c>
      <c r="B169" s="9" t="str">
        <f>"23410180525"</f>
        <v>23410180525</v>
      </c>
      <c r="C169" s="9">
        <v>49</v>
      </c>
      <c r="D169" s="10"/>
      <c r="E169" s="9">
        <v>49</v>
      </c>
      <c r="F169" s="11" t="str">
        <f t="shared" si="6"/>
        <v/>
      </c>
    </row>
    <row r="170" spans="1:6">
      <c r="A170" s="8" t="s">
        <v>22</v>
      </c>
      <c r="B170" s="9" t="str">
        <f>"23410180220"</f>
        <v>23410180220</v>
      </c>
      <c r="C170" s="9">
        <v>36.8</v>
      </c>
      <c r="D170" s="10"/>
      <c r="E170" s="9">
        <v>36.8</v>
      </c>
      <c r="F170" s="11" t="str">
        <f t="shared" si="6"/>
        <v/>
      </c>
    </row>
    <row r="171" spans="1:6">
      <c r="A171" s="8" t="s">
        <v>22</v>
      </c>
      <c r="B171" s="9" t="str">
        <f>"23410180305"</f>
        <v>23410180305</v>
      </c>
      <c r="C171" s="9" t="s">
        <v>10</v>
      </c>
      <c r="D171" s="10"/>
      <c r="E171" s="9" t="s">
        <v>10</v>
      </c>
      <c r="F171" s="11" t="str">
        <f t="shared" si="6"/>
        <v/>
      </c>
    </row>
    <row r="172" spans="1:6">
      <c r="A172" s="8" t="s">
        <v>22</v>
      </c>
      <c r="B172" s="9" t="str">
        <f>"23410180321"</f>
        <v>23410180321</v>
      </c>
      <c r="C172" s="9" t="s">
        <v>10</v>
      </c>
      <c r="D172" s="10"/>
      <c r="E172" s="9" t="s">
        <v>10</v>
      </c>
      <c r="F172" s="11" t="str">
        <f t="shared" si="6"/>
        <v/>
      </c>
    </row>
    <row r="173" spans="1:6">
      <c r="A173" s="8" t="s">
        <v>22</v>
      </c>
      <c r="B173" s="9" t="str">
        <f>"23410180411"</f>
        <v>23410180411</v>
      </c>
      <c r="C173" s="9" t="s">
        <v>10</v>
      </c>
      <c r="D173" s="10"/>
      <c r="E173" s="9" t="s">
        <v>10</v>
      </c>
      <c r="F173" s="11" t="str">
        <f t="shared" si="6"/>
        <v/>
      </c>
    </row>
    <row r="174" spans="1:6">
      <c r="A174" s="8" t="s">
        <v>22</v>
      </c>
      <c r="B174" s="9" t="str">
        <f>"23410180602"</f>
        <v>23410180602</v>
      </c>
      <c r="C174" s="9" t="s">
        <v>10</v>
      </c>
      <c r="D174" s="10"/>
      <c r="E174" s="9" t="s">
        <v>10</v>
      </c>
      <c r="F174" s="11" t="str">
        <f t="shared" si="6"/>
        <v/>
      </c>
    </row>
    <row r="175" spans="1:6">
      <c r="A175" s="8" t="s">
        <v>22</v>
      </c>
      <c r="B175" s="9" t="str">
        <f>"23410180613"</f>
        <v>23410180613</v>
      </c>
      <c r="C175" s="9" t="s">
        <v>10</v>
      </c>
      <c r="D175" s="10"/>
      <c r="E175" s="9" t="s">
        <v>10</v>
      </c>
      <c r="F175" s="11" t="str">
        <f t="shared" si="6"/>
        <v/>
      </c>
    </row>
    <row r="176" spans="1:6">
      <c r="A176" s="8" t="s">
        <v>22</v>
      </c>
      <c r="B176" s="9" t="str">
        <f>"23410180624"</f>
        <v>23410180624</v>
      </c>
      <c r="C176" s="9" t="s">
        <v>10</v>
      </c>
      <c r="D176" s="9"/>
      <c r="E176" s="9" t="s">
        <v>10</v>
      </c>
      <c r="F176" s="11" t="str">
        <f t="shared" si="6"/>
        <v/>
      </c>
    </row>
    <row r="177" spans="1:6">
      <c r="A177" s="8" t="s">
        <v>22</v>
      </c>
      <c r="B177" s="9" t="str">
        <f>"23410180629"</f>
        <v>23410180629</v>
      </c>
      <c r="C177" s="9" t="s">
        <v>10</v>
      </c>
      <c r="D177" s="10"/>
      <c r="E177" s="9" t="s">
        <v>10</v>
      </c>
      <c r="F177" s="11" t="str">
        <f t="shared" si="6"/>
        <v/>
      </c>
    </row>
    <row r="178" spans="1:6">
      <c r="A178" s="8" t="s">
        <v>22</v>
      </c>
      <c r="B178" s="9" t="str">
        <f>"23410180703"</f>
        <v>23410180703</v>
      </c>
      <c r="C178" s="9" t="s">
        <v>10</v>
      </c>
      <c r="D178" s="9"/>
      <c r="E178" s="9" t="s">
        <v>10</v>
      </c>
      <c r="F178" s="11" t="str">
        <f t="shared" si="6"/>
        <v/>
      </c>
    </row>
    <row r="179" spans="1:6">
      <c r="A179" s="8" t="s">
        <v>22</v>
      </c>
      <c r="B179" s="9" t="str">
        <f>"23410180706"</f>
        <v>23410180706</v>
      </c>
      <c r="C179" s="9" t="s">
        <v>10</v>
      </c>
      <c r="D179" s="10"/>
      <c r="E179" s="9" t="s">
        <v>10</v>
      </c>
      <c r="F179" s="11" t="str">
        <f t="shared" si="6"/>
        <v/>
      </c>
    </row>
    <row r="180" spans="1:6">
      <c r="A180" s="8" t="s">
        <v>23</v>
      </c>
      <c r="B180" s="9" t="str">
        <f>"23410190230"</f>
        <v>23410190230</v>
      </c>
      <c r="C180" s="9">
        <v>63.9</v>
      </c>
      <c r="D180" s="10"/>
      <c r="E180" s="9">
        <v>63.9</v>
      </c>
      <c r="F180" s="11" t="str">
        <f t="shared" si="6"/>
        <v/>
      </c>
    </row>
    <row r="181" spans="1:6">
      <c r="A181" s="8" t="s">
        <v>23</v>
      </c>
      <c r="B181" s="9" t="str">
        <f>"23410190101"</f>
        <v>23410190101</v>
      </c>
      <c r="C181" s="9">
        <v>62</v>
      </c>
      <c r="D181" s="9"/>
      <c r="E181" s="9">
        <v>62</v>
      </c>
      <c r="F181" s="11" t="str">
        <f t="shared" si="6"/>
        <v/>
      </c>
    </row>
    <row r="182" spans="1:6">
      <c r="A182" s="8" t="s">
        <v>23</v>
      </c>
      <c r="B182" s="9" t="str">
        <f>"23410190522"</f>
        <v>23410190522</v>
      </c>
      <c r="C182" s="9">
        <v>60.6</v>
      </c>
      <c r="D182" s="9"/>
      <c r="E182" s="9">
        <v>60.6</v>
      </c>
      <c r="F182" s="11" t="str">
        <f t="shared" si="6"/>
        <v/>
      </c>
    </row>
    <row r="183" spans="1:6">
      <c r="A183" s="8" t="s">
        <v>23</v>
      </c>
      <c r="B183" s="9" t="str">
        <f>"23410190526"</f>
        <v>23410190526</v>
      </c>
      <c r="C183" s="9">
        <v>59.6</v>
      </c>
      <c r="D183" s="10"/>
      <c r="E183" s="9">
        <v>59.6</v>
      </c>
      <c r="F183" s="11" t="str">
        <f t="shared" si="6"/>
        <v/>
      </c>
    </row>
    <row r="184" spans="1:6">
      <c r="A184" s="8" t="s">
        <v>23</v>
      </c>
      <c r="B184" s="9" t="str">
        <f>"23410190306"</f>
        <v>23410190306</v>
      </c>
      <c r="C184" s="9">
        <v>59.2</v>
      </c>
      <c r="D184" s="10"/>
      <c r="E184" s="9">
        <v>59.2</v>
      </c>
      <c r="F184" s="11" t="str">
        <f t="shared" si="6"/>
        <v/>
      </c>
    </row>
    <row r="185" spans="1:6">
      <c r="A185" s="8" t="s">
        <v>23</v>
      </c>
      <c r="B185" s="9" t="str">
        <f>"23410190212"</f>
        <v>23410190212</v>
      </c>
      <c r="C185" s="9">
        <v>57.5</v>
      </c>
      <c r="D185" s="9"/>
      <c r="E185" s="9">
        <v>57.5</v>
      </c>
      <c r="F185" s="11" t="str">
        <f t="shared" si="6"/>
        <v/>
      </c>
    </row>
    <row r="186" spans="1:6">
      <c r="A186" s="8" t="s">
        <v>23</v>
      </c>
      <c r="B186" s="9" t="str">
        <f>"23410190315"</f>
        <v>23410190315</v>
      </c>
      <c r="C186" s="9">
        <v>56.9</v>
      </c>
      <c r="D186" s="10"/>
      <c r="E186" s="9">
        <v>56.9</v>
      </c>
      <c r="F186" s="11" t="str">
        <f t="shared" si="6"/>
        <v/>
      </c>
    </row>
    <row r="187" spans="1:6">
      <c r="A187" s="8" t="s">
        <v>23</v>
      </c>
      <c r="B187" s="9" t="str">
        <f>"23410190523"</f>
        <v>23410190523</v>
      </c>
      <c r="C187" s="9">
        <v>56.9</v>
      </c>
      <c r="D187" s="10"/>
      <c r="E187" s="9">
        <v>56.9</v>
      </c>
      <c r="F187" s="11" t="str">
        <f t="shared" si="6"/>
        <v/>
      </c>
    </row>
    <row r="188" spans="1:6">
      <c r="A188" s="8" t="s">
        <v>23</v>
      </c>
      <c r="B188" s="9" t="str">
        <f>"23410190521"</f>
        <v>23410190521</v>
      </c>
      <c r="C188" s="9">
        <v>55.2</v>
      </c>
      <c r="D188" s="10"/>
      <c r="E188" s="9">
        <v>55.2</v>
      </c>
      <c r="F188" s="11" t="str">
        <f t="shared" si="6"/>
        <v/>
      </c>
    </row>
    <row r="189" spans="1:6">
      <c r="A189" s="8" t="s">
        <v>23</v>
      </c>
      <c r="B189" s="9" t="str">
        <f>"23410190313"</f>
        <v>23410190313</v>
      </c>
      <c r="C189" s="9">
        <v>54.1</v>
      </c>
      <c r="D189" s="10"/>
      <c r="E189" s="9">
        <v>54.1</v>
      </c>
      <c r="F189" s="11" t="str">
        <f t="shared" si="6"/>
        <v/>
      </c>
    </row>
    <row r="190" spans="1:6">
      <c r="A190" s="8" t="s">
        <v>23</v>
      </c>
      <c r="B190" s="9" t="str">
        <f>"23410190405"</f>
        <v>23410190405</v>
      </c>
      <c r="C190" s="9">
        <v>53.1</v>
      </c>
      <c r="D190" s="10"/>
      <c r="E190" s="9">
        <v>53.1</v>
      </c>
      <c r="F190" s="11" t="str">
        <f t="shared" si="6"/>
        <v/>
      </c>
    </row>
    <row r="191" spans="1:6">
      <c r="A191" s="8" t="s">
        <v>23</v>
      </c>
      <c r="B191" s="9" t="str">
        <f>"23410190414"</f>
        <v>23410190414</v>
      </c>
      <c r="C191" s="9">
        <v>50.4</v>
      </c>
      <c r="D191" s="10"/>
      <c r="E191" s="9">
        <v>50.4</v>
      </c>
      <c r="F191" s="11" t="str">
        <f t="shared" si="6"/>
        <v/>
      </c>
    </row>
    <row r="192" spans="1:6">
      <c r="A192" s="8" t="s">
        <v>23</v>
      </c>
      <c r="B192" s="9" t="str">
        <f>"23410190625"</f>
        <v>23410190625</v>
      </c>
      <c r="C192" s="9">
        <v>50.4</v>
      </c>
      <c r="D192" s="10"/>
      <c r="E192" s="9">
        <v>50.4</v>
      </c>
      <c r="F192" s="11" t="str">
        <f t="shared" si="6"/>
        <v/>
      </c>
    </row>
    <row r="193" spans="1:6">
      <c r="A193" s="8" t="s">
        <v>23</v>
      </c>
      <c r="B193" s="9" t="str">
        <f>"23410190518"</f>
        <v>23410190518</v>
      </c>
      <c r="C193" s="9">
        <v>46.2</v>
      </c>
      <c r="D193" s="10"/>
      <c r="E193" s="9">
        <v>46.2</v>
      </c>
      <c r="F193" s="11" t="str">
        <f t="shared" si="6"/>
        <v/>
      </c>
    </row>
    <row r="194" spans="1:6">
      <c r="A194" s="8" t="s">
        <v>23</v>
      </c>
      <c r="B194" s="9" t="str">
        <f>"23410190701"</f>
        <v>23410190701</v>
      </c>
      <c r="C194" s="9">
        <v>46.1</v>
      </c>
      <c r="D194" s="10"/>
      <c r="E194" s="9">
        <v>46.1</v>
      </c>
      <c r="F194" s="11" t="str">
        <f t="shared" si="6"/>
        <v/>
      </c>
    </row>
    <row r="195" spans="1:6">
      <c r="A195" s="8" t="s">
        <v>23</v>
      </c>
      <c r="B195" s="9" t="str">
        <f>"23410190710"</f>
        <v>23410190710</v>
      </c>
      <c r="C195" s="9">
        <v>29.3</v>
      </c>
      <c r="D195" s="10"/>
      <c r="E195" s="9">
        <v>29.3</v>
      </c>
      <c r="F195" s="11" t="str">
        <f t="shared" si="6"/>
        <v/>
      </c>
    </row>
    <row r="196" spans="1:6">
      <c r="A196" s="8" t="s">
        <v>23</v>
      </c>
      <c r="B196" s="9" t="str">
        <f>"23410190127"</f>
        <v>23410190127</v>
      </c>
      <c r="C196" s="9" t="s">
        <v>10</v>
      </c>
      <c r="D196" s="10"/>
      <c r="E196" s="9" t="s">
        <v>10</v>
      </c>
      <c r="F196" s="11" t="str">
        <f t="shared" si="6"/>
        <v/>
      </c>
    </row>
    <row r="197" spans="1:6">
      <c r="A197" s="8" t="s">
        <v>23</v>
      </c>
      <c r="B197" s="9" t="str">
        <f>"23410190222"</f>
        <v>23410190222</v>
      </c>
      <c r="C197" s="9" t="s">
        <v>10</v>
      </c>
      <c r="D197" s="10"/>
      <c r="E197" s="9" t="s">
        <v>10</v>
      </c>
      <c r="F197" s="11" t="str">
        <f t="shared" si="6"/>
        <v/>
      </c>
    </row>
    <row r="198" spans="1:6">
      <c r="A198" s="8" t="s">
        <v>23</v>
      </c>
      <c r="B198" s="9" t="str">
        <f>"23410190228"</f>
        <v>23410190228</v>
      </c>
      <c r="C198" s="9" t="s">
        <v>10</v>
      </c>
      <c r="D198" s="10"/>
      <c r="E198" s="9" t="s">
        <v>10</v>
      </c>
      <c r="F198" s="11" t="str">
        <f t="shared" si="6"/>
        <v/>
      </c>
    </row>
    <row r="199" spans="1:6">
      <c r="A199" s="8" t="s">
        <v>23</v>
      </c>
      <c r="B199" s="9" t="str">
        <f>"23410190308"</f>
        <v>23410190308</v>
      </c>
      <c r="C199" s="9" t="s">
        <v>10</v>
      </c>
      <c r="D199" s="10"/>
      <c r="E199" s="9" t="s">
        <v>10</v>
      </c>
      <c r="F199" s="11" t="str">
        <f t="shared" si="6"/>
        <v/>
      </c>
    </row>
    <row r="200" spans="1:6">
      <c r="A200" s="8" t="s">
        <v>23</v>
      </c>
      <c r="B200" s="9" t="str">
        <f>"23410190309"</f>
        <v>23410190309</v>
      </c>
      <c r="C200" s="9" t="s">
        <v>10</v>
      </c>
      <c r="D200" s="10"/>
      <c r="E200" s="9" t="s">
        <v>10</v>
      </c>
      <c r="F200" s="11" t="str">
        <f t="shared" si="6"/>
        <v/>
      </c>
    </row>
    <row r="201" spans="1:6">
      <c r="A201" s="8" t="s">
        <v>23</v>
      </c>
      <c r="B201" s="9" t="str">
        <f>"23410190314"</f>
        <v>23410190314</v>
      </c>
      <c r="C201" s="9" t="s">
        <v>10</v>
      </c>
      <c r="D201" s="9"/>
      <c r="E201" s="9" t="s">
        <v>10</v>
      </c>
      <c r="F201" s="11" t="str">
        <f t="shared" si="6"/>
        <v/>
      </c>
    </row>
  </sheetData>
  <mergeCells count="1">
    <mergeCell ref="A2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2023-01-10T08:36:35Z</dcterms:created>
  <dcterms:modified xsi:type="dcterms:W3CDTF">2023-01-10T08:43:54Z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D493593737B8435C953FF96F34A17DC7</vt:lpwstr>
  </property>
  <property fmtid="{D5CDD505-2E9C-101B-9397-08002B2CF9AE}" pid="3" name="KSOProductBuildVer">
    <vt:lpwstr>2052-11.1.0.12980</vt:lpwstr>
  </property>
</Properties>
</file>