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4589_6360c122e3a94" sheetId="1" r:id="rId1"/>
  </sheets>
  <definedNames/>
  <calcPr fullCalcOnLoad="1"/>
</workbook>
</file>

<file path=xl/sharedStrings.xml><?xml version="1.0" encoding="utf-8"?>
<sst xmlns="http://schemas.openxmlformats.org/spreadsheetml/2006/main" count="955" uniqueCount="945">
  <si>
    <t>附件1</t>
  </si>
  <si>
    <t>澄迈县2022年机关事业单位公开招聘雇员资格审核
合格人员名单及笔试人员名单</t>
  </si>
  <si>
    <t>序号</t>
  </si>
  <si>
    <t>姓名</t>
  </si>
  <si>
    <t>身份证号码</t>
  </si>
  <si>
    <t>4503****250042</t>
  </si>
  <si>
    <t>4600****07201X</t>
  </si>
  <si>
    <t>4108****100103</t>
  </si>
  <si>
    <t>4600****310615</t>
  </si>
  <si>
    <t>4600****050037</t>
  </si>
  <si>
    <t>2208****130015</t>
  </si>
  <si>
    <t>4600****177918</t>
  </si>
  <si>
    <t>4690****050013</t>
  </si>
  <si>
    <t>4600****038437</t>
  </si>
  <si>
    <t>4600****116827</t>
  </si>
  <si>
    <t>4600****151721</t>
  </si>
  <si>
    <t>4600****067428</t>
  </si>
  <si>
    <t>4600****145921</t>
  </si>
  <si>
    <t>4600****282819</t>
  </si>
  <si>
    <t>4600****086214</t>
  </si>
  <si>
    <t>4600****250419</t>
  </si>
  <si>
    <t>4600****227636</t>
  </si>
  <si>
    <t>4600****232016</t>
  </si>
  <si>
    <t>4600****200087</t>
  </si>
  <si>
    <t>4130****014026</t>
  </si>
  <si>
    <t>4600****203322</t>
  </si>
  <si>
    <t>4600****250019</t>
  </si>
  <si>
    <t>4600****120018</t>
  </si>
  <si>
    <t>4601****231528</t>
  </si>
  <si>
    <t>4600****085019</t>
  </si>
  <si>
    <t>4600****252940</t>
  </si>
  <si>
    <t>4600****123022</t>
  </si>
  <si>
    <t>4601****10091X</t>
  </si>
  <si>
    <t>4600****302627</t>
  </si>
  <si>
    <t>4600****064713</t>
  </si>
  <si>
    <t>4600****105829</t>
  </si>
  <si>
    <t>4600****172069</t>
  </si>
  <si>
    <t>4600****193624</t>
  </si>
  <si>
    <t>4600****188227</t>
  </si>
  <si>
    <t>4600****16137X</t>
  </si>
  <si>
    <t>4600****070920</t>
  </si>
  <si>
    <t>4600****120025</t>
  </si>
  <si>
    <t>4600****270926</t>
  </si>
  <si>
    <t>4105****271546</t>
  </si>
  <si>
    <t>4600****050623</t>
  </si>
  <si>
    <t>4600****221726</t>
  </si>
  <si>
    <t>4600****208544</t>
  </si>
  <si>
    <t>4601****130346</t>
  </si>
  <si>
    <t>4600****215125</t>
  </si>
  <si>
    <t>4600****032622</t>
  </si>
  <si>
    <t>4600****050621</t>
  </si>
  <si>
    <t>4600****05666X</t>
  </si>
  <si>
    <t>4600****053420</t>
  </si>
  <si>
    <t>4418****220641</t>
  </si>
  <si>
    <t>4600****013728</t>
  </si>
  <si>
    <t>4600****012018</t>
  </si>
  <si>
    <t>4600****214845</t>
  </si>
  <si>
    <t>4600****270921</t>
  </si>
  <si>
    <t>4402****033922</t>
  </si>
  <si>
    <t>4600****170622</t>
  </si>
  <si>
    <t>4202****230834</t>
  </si>
  <si>
    <t>4600****254827</t>
  </si>
  <si>
    <t>4601****023026</t>
  </si>
  <si>
    <t>4600****252227</t>
  </si>
  <si>
    <t>4601****011248</t>
  </si>
  <si>
    <t>4600****101323</t>
  </si>
  <si>
    <t>4600****200021</t>
  </si>
  <si>
    <t>4600****080018</t>
  </si>
  <si>
    <t>4600****200633</t>
  </si>
  <si>
    <t>4600****064161</t>
  </si>
  <si>
    <t>4600****252926</t>
  </si>
  <si>
    <t>4105****221529</t>
  </si>
  <si>
    <t>4600****08102X</t>
  </si>
  <si>
    <t>4600****22502X</t>
  </si>
  <si>
    <t>4601****081219</t>
  </si>
  <si>
    <t>4600****153427</t>
  </si>
  <si>
    <t>4600****263267</t>
  </si>
  <si>
    <t>4600****200081</t>
  </si>
  <si>
    <t>4600****16001X</t>
  </si>
  <si>
    <t>4600****284026</t>
  </si>
  <si>
    <t>4600****142325</t>
  </si>
  <si>
    <t>4600****050014</t>
  </si>
  <si>
    <t>4690****207027</t>
  </si>
  <si>
    <t>4601****182425</t>
  </si>
  <si>
    <t>4600****221319</t>
  </si>
  <si>
    <t>4601****272738</t>
  </si>
  <si>
    <t>4600****25202X</t>
  </si>
  <si>
    <t>4601****101226</t>
  </si>
  <si>
    <t>4600****160815</t>
  </si>
  <si>
    <t>5332****27272X</t>
  </si>
  <si>
    <t>4600****298020</t>
  </si>
  <si>
    <t>4601****171527</t>
  </si>
  <si>
    <t>4600****17604X</t>
  </si>
  <si>
    <t>4690****037315</t>
  </si>
  <si>
    <t>4600****232332</t>
  </si>
  <si>
    <t>4600****290222</t>
  </si>
  <si>
    <t>4602****212079</t>
  </si>
  <si>
    <t>4600****283868</t>
  </si>
  <si>
    <t>4600****120010</t>
  </si>
  <si>
    <t>4600****071372</t>
  </si>
  <si>
    <t>4600****131242</t>
  </si>
  <si>
    <t>4600****210417</t>
  </si>
  <si>
    <t>4600****283223</t>
  </si>
  <si>
    <t>4600****200016</t>
  </si>
  <si>
    <t>4600****162020</t>
  </si>
  <si>
    <t>4601****150922</t>
  </si>
  <si>
    <t>4600****182667</t>
  </si>
  <si>
    <t>4600****050055</t>
  </si>
  <si>
    <t>4600****170040</t>
  </si>
  <si>
    <t>4600****055221</t>
  </si>
  <si>
    <t>4600****063236</t>
  </si>
  <si>
    <t>4600****110067</t>
  </si>
  <si>
    <t>4600****213525</t>
  </si>
  <si>
    <t>4600****235826</t>
  </si>
  <si>
    <t>4600****208511</t>
  </si>
  <si>
    <t>4603****030020</t>
  </si>
  <si>
    <t>4600****163059</t>
  </si>
  <si>
    <t>4601****05212X</t>
  </si>
  <si>
    <t>4116****010620</t>
  </si>
  <si>
    <t>4600****284521</t>
  </si>
  <si>
    <t>4600****171315</t>
  </si>
  <si>
    <t>4600****317616</t>
  </si>
  <si>
    <t>4600****230410</t>
  </si>
  <si>
    <t>4600****311715</t>
  </si>
  <si>
    <t>4600****080011</t>
  </si>
  <si>
    <t>4600****164223</t>
  </si>
  <si>
    <t>4600****010415</t>
  </si>
  <si>
    <t>4690****270028</t>
  </si>
  <si>
    <t>4600****094866</t>
  </si>
  <si>
    <t>4600****174121</t>
  </si>
  <si>
    <t>4602****170304</t>
  </si>
  <si>
    <t>4600****314616</t>
  </si>
  <si>
    <t>4600****040063</t>
  </si>
  <si>
    <t>4600****248524</t>
  </si>
  <si>
    <t>4600****030044</t>
  </si>
  <si>
    <t>4601****141241</t>
  </si>
  <si>
    <t>4600****217928</t>
  </si>
  <si>
    <t>4600****195675</t>
  </si>
  <si>
    <t>4601****150985</t>
  </si>
  <si>
    <t>4600****128544</t>
  </si>
  <si>
    <t>4600****302324</t>
  </si>
  <si>
    <t>4600****036221</t>
  </si>
  <si>
    <t>4600****082911</t>
  </si>
  <si>
    <t>4306****03832X</t>
  </si>
  <si>
    <t>4600****042321</t>
  </si>
  <si>
    <t>4600****153228</t>
  </si>
  <si>
    <t>3507****258024</t>
  </si>
  <si>
    <t>4600****164245</t>
  </si>
  <si>
    <t>4600****154448</t>
  </si>
  <si>
    <t>4600****202313</t>
  </si>
  <si>
    <t>4600****213416</t>
  </si>
  <si>
    <t>4600****136828</t>
  </si>
  <si>
    <t>4600****203262</t>
  </si>
  <si>
    <t>4600****081487</t>
  </si>
  <si>
    <t>1304****086946</t>
  </si>
  <si>
    <t>4600****214326</t>
  </si>
  <si>
    <t>4127****180321</t>
  </si>
  <si>
    <t>4600****020027</t>
  </si>
  <si>
    <t>4600****20341X</t>
  </si>
  <si>
    <t>4600****052128</t>
  </si>
  <si>
    <t>4600****068235</t>
  </si>
  <si>
    <t>4600****044182</t>
  </si>
  <si>
    <t>4105****18511X</t>
  </si>
  <si>
    <t>4690****01522X</t>
  </si>
  <si>
    <t>4600****105423</t>
  </si>
  <si>
    <t>4600****080445</t>
  </si>
  <si>
    <t>4600****060023</t>
  </si>
  <si>
    <t>4600****05682X</t>
  </si>
  <si>
    <t>4600****104826</t>
  </si>
  <si>
    <t>4600****255224</t>
  </si>
  <si>
    <t>4600****042725</t>
  </si>
  <si>
    <t>4690****095864</t>
  </si>
  <si>
    <t>4600****157261</t>
  </si>
  <si>
    <t>4600****185226</t>
  </si>
  <si>
    <t>4600****062315</t>
  </si>
  <si>
    <t>4600****054847</t>
  </si>
  <si>
    <t>4600****270417</t>
  </si>
  <si>
    <t>4600****210023</t>
  </si>
  <si>
    <t>4690****020053</t>
  </si>
  <si>
    <t>4600****204114</t>
  </si>
  <si>
    <t>4600****27514X</t>
  </si>
  <si>
    <t>4600****040042</t>
  </si>
  <si>
    <t>4600****282128</t>
  </si>
  <si>
    <t>4600****033724</t>
  </si>
  <si>
    <t>4600****30392X</t>
  </si>
  <si>
    <t>4600****030611</t>
  </si>
  <si>
    <t>4600****067029</t>
  </si>
  <si>
    <t>4600****305669</t>
  </si>
  <si>
    <t>4600****094435</t>
  </si>
  <si>
    <t>4600****254820</t>
  </si>
  <si>
    <t>4600****036829</t>
  </si>
  <si>
    <t>4600****08442X</t>
  </si>
  <si>
    <t>4600****260823</t>
  </si>
  <si>
    <t>4600****090011</t>
  </si>
  <si>
    <t>4600****22522X</t>
  </si>
  <si>
    <t>4600****292449</t>
  </si>
  <si>
    <t>4600****017361</t>
  </si>
  <si>
    <t>4600****123622</t>
  </si>
  <si>
    <t>4600****120629</t>
  </si>
  <si>
    <t>4600****133620</t>
  </si>
  <si>
    <t>4600****084431</t>
  </si>
  <si>
    <t>4600****057821</t>
  </si>
  <si>
    <t>4690****176737</t>
  </si>
  <si>
    <t>4601****291246</t>
  </si>
  <si>
    <t>4690****126028</t>
  </si>
  <si>
    <t>4600****010627</t>
  </si>
  <si>
    <t>4600****175668</t>
  </si>
  <si>
    <t>4600****300030</t>
  </si>
  <si>
    <t>4600****11068X</t>
  </si>
  <si>
    <t>4600****193428</t>
  </si>
  <si>
    <t>4600****264448</t>
  </si>
  <si>
    <t>4600****054731</t>
  </si>
  <si>
    <t>4600****073429</t>
  </si>
  <si>
    <t>4600****225624</t>
  </si>
  <si>
    <t>4601****301511</t>
  </si>
  <si>
    <t>4600****142625</t>
  </si>
  <si>
    <t>4600****032124</t>
  </si>
  <si>
    <t>4600****120924</t>
  </si>
  <si>
    <t>4690****121027</t>
  </si>
  <si>
    <t>4600****113035</t>
  </si>
  <si>
    <t>4600****06602X</t>
  </si>
  <si>
    <t>4600****180827</t>
  </si>
  <si>
    <t>4600****284427</t>
  </si>
  <si>
    <t>4600****211327</t>
  </si>
  <si>
    <t>4600****177250</t>
  </si>
  <si>
    <t>4600****083033</t>
  </si>
  <si>
    <t>4600****042315</t>
  </si>
  <si>
    <t>4600****04622X</t>
  </si>
  <si>
    <t>4600****270626</t>
  </si>
  <si>
    <t>4128****033093</t>
  </si>
  <si>
    <t>4600****037832</t>
  </si>
  <si>
    <t>4600****173823</t>
  </si>
  <si>
    <t>4600****090046</t>
  </si>
  <si>
    <t>4600****253444</t>
  </si>
  <si>
    <t>4600****050633</t>
  </si>
  <si>
    <t>4600****054486</t>
  </si>
  <si>
    <t>4600****134126</t>
  </si>
  <si>
    <t>4600****207836</t>
  </si>
  <si>
    <t>4600****168223</t>
  </si>
  <si>
    <t>4600****130420</t>
  </si>
  <si>
    <t>4600****12001X</t>
  </si>
  <si>
    <t>4323****010021</t>
  </si>
  <si>
    <t>4600****270617</t>
  </si>
  <si>
    <t>4600****187640</t>
  </si>
  <si>
    <t>4600****013289</t>
  </si>
  <si>
    <t>4600****212821</t>
  </si>
  <si>
    <t>4600****053424</t>
  </si>
  <si>
    <t>4600****286281</t>
  </si>
  <si>
    <t>4600****162332</t>
  </si>
  <si>
    <t>4600****21262X</t>
  </si>
  <si>
    <t>4600****09442X</t>
  </si>
  <si>
    <t>4600****25042X</t>
  </si>
  <si>
    <t>4600****010046</t>
  </si>
  <si>
    <t>4600****088526</t>
  </si>
  <si>
    <t>4600****17171X</t>
  </si>
  <si>
    <t>4600****312714</t>
  </si>
  <si>
    <t>4600****053222</t>
  </si>
  <si>
    <t>4600****183026</t>
  </si>
  <si>
    <t>4600****100821</t>
  </si>
  <si>
    <t>4600****298024</t>
  </si>
  <si>
    <t>4690****262412</t>
  </si>
  <si>
    <t>4600****152421</t>
  </si>
  <si>
    <t>4690****201929</t>
  </si>
  <si>
    <t>4690****027924</t>
  </si>
  <si>
    <t>4600****290020</t>
  </si>
  <si>
    <t>4600****144443</t>
  </si>
  <si>
    <t>4600****24132X</t>
  </si>
  <si>
    <t>4600****073816</t>
  </si>
  <si>
    <t>4600****01542X</t>
  </si>
  <si>
    <t>4600****042331</t>
  </si>
  <si>
    <t>4600****287443</t>
  </si>
  <si>
    <t>4600****254229</t>
  </si>
  <si>
    <t>4600****03450X</t>
  </si>
  <si>
    <t>4600****102711</t>
  </si>
  <si>
    <t>4600****243322</t>
  </si>
  <si>
    <t>4600****133215</t>
  </si>
  <si>
    <t>4690****200026</t>
  </si>
  <si>
    <t>4600****230022</t>
  </si>
  <si>
    <t>4600****185627</t>
  </si>
  <si>
    <t>4690****220022</t>
  </si>
  <si>
    <t>4600****021316</t>
  </si>
  <si>
    <t>4600****200057</t>
  </si>
  <si>
    <t>4600****221826</t>
  </si>
  <si>
    <t>4600****223250</t>
  </si>
  <si>
    <t>4601****03331X</t>
  </si>
  <si>
    <t>4600****062314</t>
  </si>
  <si>
    <t>2102****269130</t>
  </si>
  <si>
    <t>4600****160014</t>
  </si>
  <si>
    <t>4600****238423</t>
  </si>
  <si>
    <t>4600****146184</t>
  </si>
  <si>
    <t>4600****200329</t>
  </si>
  <si>
    <t>4600****135227</t>
  </si>
  <si>
    <t>4600****03162X</t>
  </si>
  <si>
    <t>4600****102751</t>
  </si>
  <si>
    <t>4600****120630</t>
  </si>
  <si>
    <t>4306****153513</t>
  </si>
  <si>
    <t>4600****163227</t>
  </si>
  <si>
    <t>4602****233421</t>
  </si>
  <si>
    <t>4600****181241</t>
  </si>
  <si>
    <t>4600****185375</t>
  </si>
  <si>
    <t>4600****031720</t>
  </si>
  <si>
    <t>4600****200235</t>
  </si>
  <si>
    <t>4600****098525</t>
  </si>
  <si>
    <t>4600****290038</t>
  </si>
  <si>
    <t>4600****245215</t>
  </si>
  <si>
    <t>4600****036023</t>
  </si>
  <si>
    <t>4600****086638</t>
  </si>
  <si>
    <t>3709****282428</t>
  </si>
  <si>
    <t>4600****202228</t>
  </si>
  <si>
    <t>4600****155227</t>
  </si>
  <si>
    <t>4603****050329</t>
  </si>
  <si>
    <t>4600****105913</t>
  </si>
  <si>
    <t>4600****166622</t>
  </si>
  <si>
    <t>4600****072060</t>
  </si>
  <si>
    <t>4600****057222</t>
  </si>
  <si>
    <t>4690****154414</t>
  </si>
  <si>
    <t>4600****122629</t>
  </si>
  <si>
    <t>4600****305089</t>
  </si>
  <si>
    <t>4601****071527</t>
  </si>
  <si>
    <t>4600****307825</t>
  </si>
  <si>
    <t>4603****030045</t>
  </si>
  <si>
    <t>4600****214421</t>
  </si>
  <si>
    <t>4600****140410</t>
  </si>
  <si>
    <t>4600****094417</t>
  </si>
  <si>
    <t>4690****204981</t>
  </si>
  <si>
    <t>4690****042422</t>
  </si>
  <si>
    <t>4600****163421</t>
  </si>
  <si>
    <t>4600****182448</t>
  </si>
  <si>
    <t>4600****24163X</t>
  </si>
  <si>
    <t>4600****046227</t>
  </si>
  <si>
    <t>4600****23392X</t>
  </si>
  <si>
    <t>5002****293728</t>
  </si>
  <si>
    <t>4600****042416</t>
  </si>
  <si>
    <t>4600****126842</t>
  </si>
  <si>
    <t>4600****123211</t>
  </si>
  <si>
    <t>4601****261524</t>
  </si>
  <si>
    <t>4601****251825</t>
  </si>
  <si>
    <t>4600****107326</t>
  </si>
  <si>
    <t>4600****06001X</t>
  </si>
  <si>
    <t>4600****212740</t>
  </si>
  <si>
    <t>4600****105651</t>
  </si>
  <si>
    <t>4128****093946</t>
  </si>
  <si>
    <t>4105****240047</t>
  </si>
  <si>
    <t>4600****180629</t>
  </si>
  <si>
    <t>4600****080227</t>
  </si>
  <si>
    <t>4601****010341</t>
  </si>
  <si>
    <t>4690****204920</t>
  </si>
  <si>
    <t>4600****281021</t>
  </si>
  <si>
    <t>4600****191027</t>
  </si>
  <si>
    <t>4690****065221</t>
  </si>
  <si>
    <t>4600****190427</t>
  </si>
  <si>
    <t>1304****071218</t>
  </si>
  <si>
    <t>4600****234025</t>
  </si>
  <si>
    <t>4600****196627</t>
  </si>
  <si>
    <t>4600****10642X</t>
  </si>
  <si>
    <t>4600****063443</t>
  </si>
  <si>
    <t>4600****082524</t>
  </si>
  <si>
    <t>4600****187421</t>
  </si>
  <si>
    <t>4602****214464</t>
  </si>
  <si>
    <t>4690****220025</t>
  </si>
  <si>
    <t>4690****158243</t>
  </si>
  <si>
    <t>4600****260015</t>
  </si>
  <si>
    <t>4600****280880</t>
  </si>
  <si>
    <t>4600****101243</t>
  </si>
  <si>
    <t>4600****120946</t>
  </si>
  <si>
    <t>4600****075669</t>
  </si>
  <si>
    <t>4312****245453</t>
  </si>
  <si>
    <t>4603****030329</t>
  </si>
  <si>
    <t>4600****267266</t>
  </si>
  <si>
    <t>4600****257029</t>
  </si>
  <si>
    <t>4600****206227</t>
  </si>
  <si>
    <t>4600****080437</t>
  </si>
  <si>
    <t>4501****162727</t>
  </si>
  <si>
    <t>3622****111228</t>
  </si>
  <si>
    <t>4600****302389</t>
  </si>
  <si>
    <t>4600****194021</t>
  </si>
  <si>
    <t>4600****304425</t>
  </si>
  <si>
    <t>4600****124027</t>
  </si>
  <si>
    <t>4690****021326</t>
  </si>
  <si>
    <t>4601****213628</t>
  </si>
  <si>
    <t>4600****080428</t>
  </si>
  <si>
    <t>4600****130427</t>
  </si>
  <si>
    <t>4600****036634</t>
  </si>
  <si>
    <t>4600****020029</t>
  </si>
  <si>
    <t>4600****125624</t>
  </si>
  <si>
    <t>4600****153018</t>
  </si>
  <si>
    <t>4310****041623</t>
  </si>
  <si>
    <t>4600****27442X</t>
  </si>
  <si>
    <t>4601****141517</t>
  </si>
  <si>
    <t>4600****072119</t>
  </si>
  <si>
    <t>4600****02231X</t>
  </si>
  <si>
    <t>4600****246024</t>
  </si>
  <si>
    <t>4600****290040</t>
  </si>
  <si>
    <t>4603****270624</t>
  </si>
  <si>
    <t>4600****156420</t>
  </si>
  <si>
    <t>4600****242928</t>
  </si>
  <si>
    <t>4600****210029</t>
  </si>
  <si>
    <t>2310****112728</t>
  </si>
  <si>
    <t>1411****230024</t>
  </si>
  <si>
    <t>4600****100825</t>
  </si>
  <si>
    <t>4600****128126</t>
  </si>
  <si>
    <t>4601****282427</t>
  </si>
  <si>
    <t>4603****100623</t>
  </si>
  <si>
    <t>4600****071417</t>
  </si>
  <si>
    <t>4600****305429</t>
  </si>
  <si>
    <t>4600****194826</t>
  </si>
  <si>
    <t>4600****142332</t>
  </si>
  <si>
    <t>4600****082980</t>
  </si>
  <si>
    <t>4600****122461</t>
  </si>
  <si>
    <t>4600****277620</t>
  </si>
  <si>
    <t>4123****18755X</t>
  </si>
  <si>
    <t>4600****140029</t>
  </si>
  <si>
    <t>2301****070228</t>
  </si>
  <si>
    <t>4600****080024</t>
  </si>
  <si>
    <t>4600****093325</t>
  </si>
  <si>
    <t>4600****303714</t>
  </si>
  <si>
    <t>4600****15612X</t>
  </si>
  <si>
    <t>4600****254995</t>
  </si>
  <si>
    <t>4414****024819</t>
  </si>
  <si>
    <t>4600****088222</t>
  </si>
  <si>
    <t>4690****106122</t>
  </si>
  <si>
    <t>4601****180327</t>
  </si>
  <si>
    <t>4600****254854</t>
  </si>
  <si>
    <t>5001****314049</t>
  </si>
  <si>
    <t>1502****08231X</t>
  </si>
  <si>
    <t>4601****131222</t>
  </si>
  <si>
    <t>4600****184122</t>
  </si>
  <si>
    <t>4600****013767</t>
  </si>
  <si>
    <t>4600****203043</t>
  </si>
  <si>
    <t>4600****250741</t>
  </si>
  <si>
    <t>4600****07592X</t>
  </si>
  <si>
    <t>4600****210028</t>
  </si>
  <si>
    <t>4600****174114</t>
  </si>
  <si>
    <t>6226****294225</t>
  </si>
  <si>
    <t>4600****12324X</t>
  </si>
  <si>
    <t>4600****016013</t>
  </si>
  <si>
    <t>4601****270314</t>
  </si>
  <si>
    <t>4600****050029</t>
  </si>
  <si>
    <t>4600****284610</t>
  </si>
  <si>
    <t>4600****094443</t>
  </si>
  <si>
    <t>2110****150029</t>
  </si>
  <si>
    <t>4603****110026</t>
  </si>
  <si>
    <t>4601****180621</t>
  </si>
  <si>
    <t>4600****116229</t>
  </si>
  <si>
    <t>3421****163786</t>
  </si>
  <si>
    <t>4600****194622</t>
  </si>
  <si>
    <t>4600****032121</t>
  </si>
  <si>
    <t>4600****023241</t>
  </si>
  <si>
    <t>5104****141013</t>
  </si>
  <si>
    <t>4600****122065</t>
  </si>
  <si>
    <t>4600****185915</t>
  </si>
  <si>
    <t>4600****077508</t>
  </si>
  <si>
    <t>4600****050611</t>
  </si>
  <si>
    <t>4600****270415</t>
  </si>
  <si>
    <t>4690****054687</t>
  </si>
  <si>
    <t>4601****023328</t>
  </si>
  <si>
    <t>4600****29542X</t>
  </si>
  <si>
    <t>6222****161210</t>
  </si>
  <si>
    <t>4600****291011</t>
  </si>
  <si>
    <t>3604****022024</t>
  </si>
  <si>
    <t>4690****13602X</t>
  </si>
  <si>
    <t>4600****153417</t>
  </si>
  <si>
    <t>4600****083077</t>
  </si>
  <si>
    <t>4600****224022</t>
  </si>
  <si>
    <t>4600****270816</t>
  </si>
  <si>
    <t>4601****282122</t>
  </si>
  <si>
    <t>4600****102436</t>
  </si>
  <si>
    <t>4600****250021</t>
  </si>
  <si>
    <t>4600****287212</t>
  </si>
  <si>
    <t>4600****270623</t>
  </si>
  <si>
    <t>4600****220210</t>
  </si>
  <si>
    <t>4601****110329</t>
  </si>
  <si>
    <t>2106****25152X</t>
  </si>
  <si>
    <t>4600****247638</t>
  </si>
  <si>
    <t>4600****140027</t>
  </si>
  <si>
    <t>4600****055324</t>
  </si>
  <si>
    <t>4600****303227</t>
  </si>
  <si>
    <t>4600****03285X</t>
  </si>
  <si>
    <t>4601****151829</t>
  </si>
  <si>
    <t>4600****066632</t>
  </si>
  <si>
    <t>4690****160021</t>
  </si>
  <si>
    <t>4600****205426</t>
  </si>
  <si>
    <t>2102****270410</t>
  </si>
  <si>
    <t>4600****087689</t>
  </si>
  <si>
    <t>2321****270422</t>
  </si>
  <si>
    <t>4601****050332</t>
  </si>
  <si>
    <t>4600****100411</t>
  </si>
  <si>
    <t>4601****232629</t>
  </si>
  <si>
    <t>4600****272419</t>
  </si>
  <si>
    <t>4600****070829</t>
  </si>
  <si>
    <t>4416****205526</t>
  </si>
  <si>
    <t>4600****10328X</t>
  </si>
  <si>
    <t>4600****102144</t>
  </si>
  <si>
    <t>3408****017057</t>
  </si>
  <si>
    <t>4600****165672</t>
  </si>
  <si>
    <t>4600****293834</t>
  </si>
  <si>
    <t>4600****174411</t>
  </si>
  <si>
    <t>4600****120653</t>
  </si>
  <si>
    <t>4690****053361</t>
  </si>
  <si>
    <t>4600****213426</t>
  </si>
  <si>
    <t>4600****216427</t>
  </si>
  <si>
    <t>4690****136880</t>
  </si>
  <si>
    <t>4600****315825</t>
  </si>
  <si>
    <t>4600****104422</t>
  </si>
  <si>
    <t>4600****122420</t>
  </si>
  <si>
    <t>4600****082820</t>
  </si>
  <si>
    <t>4600****080442</t>
  </si>
  <si>
    <t>4600****146225</t>
  </si>
  <si>
    <t>4600****153053</t>
  </si>
  <si>
    <t>4600****016307</t>
  </si>
  <si>
    <t>4600****014126</t>
  </si>
  <si>
    <t>4600****242234</t>
  </si>
  <si>
    <t>4600****213310</t>
  </si>
  <si>
    <t>4600****264242</t>
  </si>
  <si>
    <t>4601****301513</t>
  </si>
  <si>
    <t>4600****291612</t>
  </si>
  <si>
    <t>4690****152428</t>
  </si>
  <si>
    <t>4600****082040</t>
  </si>
  <si>
    <t>4600****078539</t>
  </si>
  <si>
    <t>4600****034418</t>
  </si>
  <si>
    <t>4601****170915</t>
  </si>
  <si>
    <t>4600****264811</t>
  </si>
  <si>
    <t>4600****043888</t>
  </si>
  <si>
    <t>4600****184129</t>
  </si>
  <si>
    <t>4101****276512</t>
  </si>
  <si>
    <t>4600****130640</t>
  </si>
  <si>
    <t>4601****293424</t>
  </si>
  <si>
    <t>4600****061221</t>
  </si>
  <si>
    <t>4600****080337</t>
  </si>
  <si>
    <t>4600****035444</t>
  </si>
  <si>
    <t>4600****070417</t>
  </si>
  <si>
    <t>4600****26562X</t>
  </si>
  <si>
    <t>4600****062634</t>
  </si>
  <si>
    <t>4690****165923</t>
  </si>
  <si>
    <t>4600****094663</t>
  </si>
  <si>
    <t>4600****181831</t>
  </si>
  <si>
    <t>4600****010403</t>
  </si>
  <si>
    <t>4600****032295</t>
  </si>
  <si>
    <t>4600****130016</t>
  </si>
  <si>
    <t>4600****090216</t>
  </si>
  <si>
    <t>4601****171821</t>
  </si>
  <si>
    <t>4600****125106</t>
  </si>
  <si>
    <t>4690****122221</t>
  </si>
  <si>
    <t>4600****260317</t>
  </si>
  <si>
    <t>4600****21122X</t>
  </si>
  <si>
    <t>4601****11271X</t>
  </si>
  <si>
    <t>4690****200907</t>
  </si>
  <si>
    <t>4600****100012</t>
  </si>
  <si>
    <t>4600****205227</t>
  </si>
  <si>
    <t>4600****275311</t>
  </si>
  <si>
    <t>4600****056210</t>
  </si>
  <si>
    <t>4600****160818</t>
  </si>
  <si>
    <t>4600****062868</t>
  </si>
  <si>
    <t>4600****280012</t>
  </si>
  <si>
    <t>2201****06002X</t>
  </si>
  <si>
    <t>4600****172629</t>
  </si>
  <si>
    <t>4600****255122</t>
  </si>
  <si>
    <t>4600****135094</t>
  </si>
  <si>
    <t>4600****040044</t>
  </si>
  <si>
    <t>4600****256825</t>
  </si>
  <si>
    <t>2304****110219</t>
  </si>
  <si>
    <t>4405****304213</t>
  </si>
  <si>
    <t>4600****132043</t>
  </si>
  <si>
    <t>4600****100216</t>
  </si>
  <si>
    <t>4600****153652</t>
  </si>
  <si>
    <t>4600****292646</t>
  </si>
  <si>
    <t>4600****034429</t>
  </si>
  <si>
    <t>4600****044819</t>
  </si>
  <si>
    <t>4601****312720</t>
  </si>
  <si>
    <t>4600****280041</t>
  </si>
  <si>
    <t>4690****010024</t>
  </si>
  <si>
    <t>4600****063224</t>
  </si>
  <si>
    <t>4690****250020</t>
  </si>
  <si>
    <t>4600****035310</t>
  </si>
  <si>
    <t>4600****270828</t>
  </si>
  <si>
    <t>4600****020014</t>
  </si>
  <si>
    <t>4600****261525</t>
  </si>
  <si>
    <t>4600****053611</t>
  </si>
  <si>
    <t>4600****16040X</t>
  </si>
  <si>
    <t>4600****280015</t>
  </si>
  <si>
    <t>4600****034717</t>
  </si>
  <si>
    <t>4600****020412</t>
  </si>
  <si>
    <t>4600****174012</t>
  </si>
  <si>
    <t>4690****296423</t>
  </si>
  <si>
    <t>4600****038521</t>
  </si>
  <si>
    <t>4690****170728</t>
  </si>
  <si>
    <t>4601****060916</t>
  </si>
  <si>
    <t>4600****193447</t>
  </si>
  <si>
    <t>4600****062322</t>
  </si>
  <si>
    <t>4600****036216</t>
  </si>
  <si>
    <t>4600****020644</t>
  </si>
  <si>
    <t>4228****090029</t>
  </si>
  <si>
    <t>4600****281324</t>
  </si>
  <si>
    <t>2323****021463</t>
  </si>
  <si>
    <t>4600****297027</t>
  </si>
  <si>
    <t>4600****046629</t>
  </si>
  <si>
    <t>4690****073643</t>
  </si>
  <si>
    <t>4600****28238X</t>
  </si>
  <si>
    <t>4690****020021</t>
  </si>
  <si>
    <t>4600****250026</t>
  </si>
  <si>
    <t>4601****081239</t>
  </si>
  <si>
    <t>4600****136624</t>
  </si>
  <si>
    <t>4600****24084X</t>
  </si>
  <si>
    <t>4600****076024</t>
  </si>
  <si>
    <t>4600****010620</t>
  </si>
  <si>
    <t>4600****124528</t>
  </si>
  <si>
    <t>4600****120017</t>
  </si>
  <si>
    <t>4600****020615</t>
  </si>
  <si>
    <t>4600****094426</t>
  </si>
  <si>
    <t>4600****230622</t>
  </si>
  <si>
    <t>4601****202826</t>
  </si>
  <si>
    <t>4600****077639</t>
  </si>
  <si>
    <t>4600****067928</t>
  </si>
  <si>
    <t>4600****28172X</t>
  </si>
  <si>
    <t>4600****074032</t>
  </si>
  <si>
    <t>4600****030028</t>
  </si>
  <si>
    <t>4600****165920</t>
  </si>
  <si>
    <t>4690****061927</t>
  </si>
  <si>
    <t>4600****092839</t>
  </si>
  <si>
    <t>1501****092621</t>
  </si>
  <si>
    <t>4128****06012X</t>
  </si>
  <si>
    <t>4600****093426</t>
  </si>
  <si>
    <t>4600****053437</t>
  </si>
  <si>
    <t>4600****046014</t>
  </si>
  <si>
    <t>4600****090047</t>
  </si>
  <si>
    <t>4600****021472</t>
  </si>
  <si>
    <t>4600****194120</t>
  </si>
  <si>
    <t>3707****187626</t>
  </si>
  <si>
    <t>4600****230036</t>
  </si>
  <si>
    <t>4600****28062X</t>
  </si>
  <si>
    <t>4600****040028</t>
  </si>
  <si>
    <t>2112****091040</t>
  </si>
  <si>
    <t>4601****161222</t>
  </si>
  <si>
    <t>4690****153924</t>
  </si>
  <si>
    <t>4600****016416</t>
  </si>
  <si>
    <t>4600****151629</t>
  </si>
  <si>
    <t>4110****051267</t>
  </si>
  <si>
    <t>5116****10622X</t>
  </si>
  <si>
    <t>4600****272222</t>
  </si>
  <si>
    <t>4600****05568X</t>
  </si>
  <si>
    <t>4600****122847</t>
  </si>
  <si>
    <t>4600****250013</t>
  </si>
  <si>
    <t>4600****215212</t>
  </si>
  <si>
    <t>5003****230561</t>
  </si>
  <si>
    <t>4600****120026</t>
  </si>
  <si>
    <t>4600****187824</t>
  </si>
  <si>
    <t>4600****091219</t>
  </si>
  <si>
    <t>4600****086026</t>
  </si>
  <si>
    <t>4113****067822</t>
  </si>
  <si>
    <t>4600****056221</t>
  </si>
  <si>
    <t>4600****103212</t>
  </si>
  <si>
    <t>4600****064219</t>
  </si>
  <si>
    <t>4600****106792</t>
  </si>
  <si>
    <t>4600****112021</t>
  </si>
  <si>
    <t>4600****160024</t>
  </si>
  <si>
    <t>4600****07662X</t>
  </si>
  <si>
    <t>4600****07562X</t>
  </si>
  <si>
    <t>5101****193823</t>
  </si>
  <si>
    <t>4600****232832</t>
  </si>
  <si>
    <t>4600****281011</t>
  </si>
  <si>
    <t>4600****15522X</t>
  </si>
  <si>
    <t>4601****303322</t>
  </si>
  <si>
    <t>4600****056222</t>
  </si>
  <si>
    <t>4600****270624</t>
  </si>
  <si>
    <t>4600****157222</t>
  </si>
  <si>
    <t>4600****083218</t>
  </si>
  <si>
    <t>4600****297624</t>
  </si>
  <si>
    <t>4690****051510</t>
  </si>
  <si>
    <t>4601****153422</t>
  </si>
  <si>
    <t>2103****011233</t>
  </si>
  <si>
    <t>4601****311517</t>
  </si>
  <si>
    <t>6402****05101X</t>
  </si>
  <si>
    <t>4690****125228</t>
  </si>
  <si>
    <t>5330****12144X</t>
  </si>
  <si>
    <t>4600****134037</t>
  </si>
  <si>
    <t>4601****280019</t>
  </si>
  <si>
    <t>4600****282223</t>
  </si>
  <si>
    <t>4603****150318</t>
  </si>
  <si>
    <t>4600****070023</t>
  </si>
  <si>
    <t>4600****108511</t>
  </si>
  <si>
    <t>4600****180028</t>
  </si>
  <si>
    <t>4600****131025</t>
  </si>
  <si>
    <t>4600****072415</t>
  </si>
  <si>
    <t>6301****202010</t>
  </si>
  <si>
    <t>4600****190228</t>
  </si>
  <si>
    <t>4600****080020</t>
  </si>
  <si>
    <t>4600****303027</t>
  </si>
  <si>
    <t>4601****210023</t>
  </si>
  <si>
    <t>4600****010020</t>
  </si>
  <si>
    <t>4601****142723</t>
  </si>
  <si>
    <t>4600****088524</t>
  </si>
  <si>
    <t>4600****075245</t>
  </si>
  <si>
    <t>4600****18121X</t>
  </si>
  <si>
    <t>4600****121224</t>
  </si>
  <si>
    <t>4603****090018</t>
  </si>
  <si>
    <t>4600****054010</t>
  </si>
  <si>
    <t>4602****220782</t>
  </si>
  <si>
    <t>4602****122749</t>
  </si>
  <si>
    <t>6102****10362X</t>
  </si>
  <si>
    <t>4601****250614</t>
  </si>
  <si>
    <t>4600****110320</t>
  </si>
  <si>
    <t>4600****085927</t>
  </si>
  <si>
    <t>4601****251515</t>
  </si>
  <si>
    <t>3705****270815</t>
  </si>
  <si>
    <t>4600****12182X</t>
  </si>
  <si>
    <t>4600****101321</t>
  </si>
  <si>
    <t>4600****180017</t>
  </si>
  <si>
    <t>4600****170610</t>
  </si>
  <si>
    <t>4690****248524</t>
  </si>
  <si>
    <t>6101****252718</t>
  </si>
  <si>
    <t>4690****277928</t>
  </si>
  <si>
    <t>4600****291420</t>
  </si>
  <si>
    <t>4600****22263X</t>
  </si>
  <si>
    <t>4600****034831</t>
  </si>
  <si>
    <t>4600****212013</t>
  </si>
  <si>
    <t>4690****256423</t>
  </si>
  <si>
    <t>4600****063221</t>
  </si>
  <si>
    <t>4600****302920</t>
  </si>
  <si>
    <t>4603****130020</t>
  </si>
  <si>
    <t>4601****31124X</t>
  </si>
  <si>
    <t>4601****183316</t>
  </si>
  <si>
    <t>4600****02761X</t>
  </si>
  <si>
    <t>4600****121226</t>
  </si>
  <si>
    <t>4600****166166</t>
  </si>
  <si>
    <t>4600****148221</t>
  </si>
  <si>
    <t>4600****060019</t>
  </si>
  <si>
    <t>4600****057224</t>
  </si>
  <si>
    <t>4600****271345</t>
  </si>
  <si>
    <t>4600****292217</t>
  </si>
  <si>
    <t>4690****271345</t>
  </si>
  <si>
    <t>4600****21041X</t>
  </si>
  <si>
    <t>4601****162125</t>
  </si>
  <si>
    <t>4301****243014</t>
  </si>
  <si>
    <t>4600****157535</t>
  </si>
  <si>
    <t>4600****034857</t>
  </si>
  <si>
    <t>4600****113215</t>
  </si>
  <si>
    <t>4600****040844</t>
  </si>
  <si>
    <t>4600****047619</t>
  </si>
  <si>
    <t>4600****180026</t>
  </si>
  <si>
    <t>4600****154223</t>
  </si>
  <si>
    <t>4600****164043</t>
  </si>
  <si>
    <t>4603****050618</t>
  </si>
  <si>
    <t>1405****040028</t>
  </si>
  <si>
    <t>2323****23032X</t>
  </si>
  <si>
    <t>4600****203522</t>
  </si>
  <si>
    <t>4690****260628</t>
  </si>
  <si>
    <t>4600****153423</t>
  </si>
  <si>
    <t>4600****050224</t>
  </si>
  <si>
    <t>4600****26298X</t>
  </si>
  <si>
    <t>4600****215829</t>
  </si>
  <si>
    <t>4601****300325</t>
  </si>
  <si>
    <t>4600****21042X</t>
  </si>
  <si>
    <t>4600****050013</t>
  </si>
  <si>
    <t>4690****209023</t>
  </si>
  <si>
    <t>4600****047839</t>
  </si>
  <si>
    <t>4600****230219</t>
  </si>
  <si>
    <t>4600****12582X</t>
  </si>
  <si>
    <t>2104****160628</t>
  </si>
  <si>
    <t>4690****027641</t>
  </si>
  <si>
    <t>4600****182423</t>
  </si>
  <si>
    <t>4600****167427</t>
  </si>
  <si>
    <t>4600****142968</t>
  </si>
  <si>
    <t>4600****282319</t>
  </si>
  <si>
    <t>3625****046226</t>
  </si>
  <si>
    <t>4603****310310</t>
  </si>
  <si>
    <t>4600****124856</t>
  </si>
  <si>
    <t>4600****106027</t>
  </si>
  <si>
    <t>4600****271721</t>
  </si>
  <si>
    <t>4600****140046</t>
  </si>
  <si>
    <t>4600****076020</t>
  </si>
  <si>
    <t>4690****03761X</t>
  </si>
  <si>
    <t>4600****220113</t>
  </si>
  <si>
    <t>4600****252428</t>
  </si>
  <si>
    <t>4602****154704</t>
  </si>
  <si>
    <t>4601****14042X</t>
  </si>
  <si>
    <t>4600****045633</t>
  </si>
  <si>
    <t>4600****211215</t>
  </si>
  <si>
    <t>4600****182242</t>
  </si>
  <si>
    <t>4600****261026</t>
  </si>
  <si>
    <t>4600****100829</t>
  </si>
  <si>
    <t>4600****282421</t>
  </si>
  <si>
    <t>4600****180410</t>
  </si>
  <si>
    <t>4600****280717</t>
  </si>
  <si>
    <t>4600****171620</t>
  </si>
  <si>
    <t>4600****180027</t>
  </si>
  <si>
    <t>3713****100420</t>
  </si>
  <si>
    <t>3603****114029</t>
  </si>
  <si>
    <t>4690****304118</t>
  </si>
  <si>
    <t>4600****042313</t>
  </si>
  <si>
    <t>4602****015520</t>
  </si>
  <si>
    <t>4600****070028</t>
  </si>
  <si>
    <t>3424****230143</t>
  </si>
  <si>
    <t>4600****070423</t>
  </si>
  <si>
    <t>2208****206013</t>
  </si>
  <si>
    <t>4690****058024</t>
  </si>
  <si>
    <t>4600****085516</t>
  </si>
  <si>
    <t>4600****088712</t>
  </si>
  <si>
    <t>4601****120326</t>
  </si>
  <si>
    <t>4600****237048</t>
  </si>
  <si>
    <t>4690****074529</t>
  </si>
  <si>
    <t>4600****052211</t>
  </si>
  <si>
    <t>4600****165111</t>
  </si>
  <si>
    <t>4600****186523</t>
  </si>
  <si>
    <t>4600****053458</t>
  </si>
  <si>
    <t>4600****231210</t>
  </si>
  <si>
    <t>4600****244225</t>
  </si>
  <si>
    <t>4600****29364X</t>
  </si>
  <si>
    <t>4600****072621</t>
  </si>
  <si>
    <t>4600****082424</t>
  </si>
  <si>
    <t>4600****15002X</t>
  </si>
  <si>
    <t>4600****050438</t>
  </si>
  <si>
    <t>4600****090623</t>
  </si>
  <si>
    <t>4600****232025</t>
  </si>
  <si>
    <t>4690****17072X</t>
  </si>
  <si>
    <t>4600****153210</t>
  </si>
  <si>
    <t>4690****040402</t>
  </si>
  <si>
    <t>4600****250023</t>
  </si>
  <si>
    <t>4600****226212</t>
  </si>
  <si>
    <t>4600****277446</t>
  </si>
  <si>
    <t>1306****028521</t>
  </si>
  <si>
    <t>4600****261447</t>
  </si>
  <si>
    <t>4600****08324X</t>
  </si>
  <si>
    <t>4690****172220</t>
  </si>
  <si>
    <t>4600****271047</t>
  </si>
  <si>
    <t>4601****161823</t>
  </si>
  <si>
    <t>4600****117818</t>
  </si>
  <si>
    <t>4600****030019</t>
  </si>
  <si>
    <t>4600****273226</t>
  </si>
  <si>
    <t>4600****023224</t>
  </si>
  <si>
    <t>4600****27292X</t>
  </si>
  <si>
    <t>4600****060621</t>
  </si>
  <si>
    <t>4601****130329</t>
  </si>
  <si>
    <t>4600****270827</t>
  </si>
  <si>
    <t>4690****308526</t>
  </si>
  <si>
    <t>4601****265028</t>
  </si>
  <si>
    <t>4600****025616</t>
  </si>
  <si>
    <t>4600****151228</t>
  </si>
  <si>
    <t>4600****225811</t>
  </si>
  <si>
    <t>4600****131023</t>
  </si>
  <si>
    <t>4600****06422X</t>
  </si>
  <si>
    <t>4600****233723</t>
  </si>
  <si>
    <t>4600****078226</t>
  </si>
  <si>
    <t>4600****302921</t>
  </si>
  <si>
    <t>4600****066822</t>
  </si>
  <si>
    <t>4600****024145</t>
  </si>
  <si>
    <t>4603****240621</t>
  </si>
  <si>
    <t>4600****053089</t>
  </si>
  <si>
    <t>4600****135129</t>
  </si>
  <si>
    <t>4600****014642</t>
  </si>
  <si>
    <t>2309****090818</t>
  </si>
  <si>
    <t>4600****220225</t>
  </si>
  <si>
    <t>4600****26486X</t>
  </si>
  <si>
    <t>4601****181225</t>
  </si>
  <si>
    <t>4603****190026</t>
  </si>
  <si>
    <t>4600****04623X</t>
  </si>
  <si>
    <t>4600****022928</t>
  </si>
  <si>
    <t>4521****210167</t>
  </si>
  <si>
    <t>4600****100920</t>
  </si>
  <si>
    <t>5221****105422</t>
  </si>
  <si>
    <t>3505****087526</t>
  </si>
  <si>
    <t>4601****201243</t>
  </si>
  <si>
    <t>4600****103223</t>
  </si>
  <si>
    <t>4690****161915</t>
  </si>
  <si>
    <t>4601****276029</t>
  </si>
  <si>
    <t>4600****14682X</t>
  </si>
  <si>
    <t>4600****224610</t>
  </si>
  <si>
    <t>4600****173280</t>
  </si>
  <si>
    <t>4600****05082X</t>
  </si>
  <si>
    <t>4600****246025</t>
  </si>
  <si>
    <t>4525****184123</t>
  </si>
  <si>
    <t>4600****202957</t>
  </si>
  <si>
    <t>4109****203639</t>
  </si>
  <si>
    <t>4600****035784</t>
  </si>
  <si>
    <t>4600****087649</t>
  </si>
  <si>
    <t>4600****154818</t>
  </si>
  <si>
    <t>4600****170013</t>
  </si>
  <si>
    <t>4600****09242X</t>
  </si>
  <si>
    <t>4600****255218</t>
  </si>
  <si>
    <t>4600****27072X</t>
  </si>
  <si>
    <t>4600****122829</t>
  </si>
  <si>
    <t>4600****070245</t>
  </si>
  <si>
    <t>4600****203628</t>
  </si>
  <si>
    <t>4600****150055</t>
  </si>
  <si>
    <t>4600****100230</t>
  </si>
  <si>
    <t>4600****301713</t>
  </si>
  <si>
    <t>4601****111820</t>
  </si>
  <si>
    <t>4600****294029</t>
  </si>
  <si>
    <t>4600****17402X</t>
  </si>
  <si>
    <t>4600****060025</t>
  </si>
  <si>
    <t>4600****01472X</t>
  </si>
  <si>
    <t>4603****120028</t>
  </si>
  <si>
    <t>4600****104484</t>
  </si>
  <si>
    <t>2306****030065</t>
  </si>
  <si>
    <t>3408****282215</t>
  </si>
  <si>
    <t>4600****267228</t>
  </si>
  <si>
    <t>4600****210025</t>
  </si>
  <si>
    <t>4307****236927</t>
  </si>
  <si>
    <t>4600****110620</t>
  </si>
  <si>
    <t>4600****054572</t>
  </si>
  <si>
    <t>4600****040218</t>
  </si>
  <si>
    <t>3622****158457</t>
  </si>
  <si>
    <t>4600****076569</t>
  </si>
  <si>
    <t>4690****210020</t>
  </si>
  <si>
    <t>4600****304017</t>
  </si>
  <si>
    <t>4690****21042X</t>
  </si>
  <si>
    <t>4600****021720</t>
  </si>
  <si>
    <t>5327****070322</t>
  </si>
  <si>
    <t>4600****024372</t>
  </si>
  <si>
    <t>5002****100328</t>
  </si>
  <si>
    <t>1405****203521</t>
  </si>
  <si>
    <t>4600****230018</t>
  </si>
  <si>
    <t>4601****036816</t>
  </si>
  <si>
    <t>4690****10663X</t>
  </si>
  <si>
    <t>4600****082414</t>
  </si>
  <si>
    <t>4600****183449</t>
  </si>
  <si>
    <t>4690****08102X</t>
  </si>
  <si>
    <t>2202****167429</t>
  </si>
  <si>
    <t>4600****14762X</t>
  </si>
  <si>
    <t>4600****053814</t>
  </si>
  <si>
    <t>4690****096722</t>
  </si>
  <si>
    <t>4600****170026</t>
  </si>
  <si>
    <t>4600****162828</t>
  </si>
  <si>
    <t>4601****290623</t>
  </si>
  <si>
    <t>4600****087621</t>
  </si>
  <si>
    <t>4690****167647</t>
  </si>
  <si>
    <t>4600****153246</t>
  </si>
  <si>
    <t>4600****110426</t>
  </si>
  <si>
    <t>4600****114726</t>
  </si>
  <si>
    <t>4600****284217</t>
  </si>
  <si>
    <t>4600****200327</t>
  </si>
  <si>
    <t>4600****072414</t>
  </si>
  <si>
    <t>4600****045925</t>
  </si>
  <si>
    <t>4600****226928</t>
  </si>
  <si>
    <t>4600****270040</t>
  </si>
  <si>
    <t>4600****087044</t>
  </si>
  <si>
    <t>4600****234410</t>
  </si>
  <si>
    <t>4600****081626</t>
  </si>
  <si>
    <t>4600****170021</t>
  </si>
  <si>
    <t>4601****250329</t>
  </si>
  <si>
    <t>4600****127617</t>
  </si>
  <si>
    <t>3404****112210</t>
  </si>
  <si>
    <t>4114****148062</t>
  </si>
  <si>
    <t>4602****184020</t>
  </si>
  <si>
    <t>4601****170644</t>
  </si>
  <si>
    <t>4600****290032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</si>
</sst>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12"/>
      <color theme="1"/>
      <name val="Calibri"/>
      <family val="0"/>
    </font>
    <font>
      <b/>
      <sz val="16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0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5" borderId="1" applyNumberFormat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23" fillId="8" borderId="0" applyNumberFormat="0" applyBorder="0" applyAlignment="0" applyProtection="0"/>
    <xf numFmtId="9" fontId="0" fillId="0" borderId="0" applyFont="0" applyFill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5" fillId="14" borderId="1" applyNumberFormat="0" applyAlignment="0" applyProtection="0"/>
    <xf numFmtId="0" fontId="23" fillId="15" borderId="0" applyNumberFormat="0" applyBorder="0" applyAlignment="0" applyProtection="0"/>
    <xf numFmtId="0" fontId="26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0" borderId="2" applyNumberFormat="0" applyFill="0" applyAlignment="0" applyProtection="0"/>
    <xf numFmtId="0" fontId="29" fillId="20" borderId="0" applyNumberFormat="0" applyBorder="0" applyAlignment="0" applyProtection="0"/>
    <xf numFmtId="0" fontId="30" fillId="21" borderId="3" applyNumberFormat="0" applyAlignment="0" applyProtection="0"/>
    <xf numFmtId="0" fontId="31" fillId="14" borderId="4" applyNumberFormat="0" applyAlignment="0" applyProtection="0"/>
    <xf numFmtId="0" fontId="32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3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3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23" fillId="25" borderId="0" applyNumberFormat="0" applyBorder="0" applyAlignment="0" applyProtection="0"/>
    <xf numFmtId="0" fontId="0" fillId="26" borderId="6" applyNumberFormat="0" applyFont="0" applyAlignment="0" applyProtection="0"/>
    <xf numFmtId="0" fontId="0" fillId="27" borderId="0" applyNumberFormat="0" applyBorder="0" applyAlignment="0" applyProtection="0"/>
    <xf numFmtId="0" fontId="23" fillId="28" borderId="0" applyNumberFormat="0" applyBorder="0" applyAlignment="0" applyProtection="0"/>
    <xf numFmtId="0" fontId="0" fillId="29" borderId="0" applyNumberFormat="0" applyBorder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0" fillId="30" borderId="0" applyNumberFormat="0" applyBorder="0" applyAlignment="0" applyProtection="0"/>
    <xf numFmtId="0" fontId="34" fillId="0" borderId="7" applyNumberFormat="0" applyFill="0" applyAlignment="0" applyProtection="0"/>
    <xf numFmtId="0" fontId="23" fillId="31" borderId="0" applyNumberFormat="0" applyBorder="0" applyAlignment="0" applyProtection="0"/>
    <xf numFmtId="0" fontId="0" fillId="32" borderId="0" applyNumberFormat="0" applyBorder="0" applyAlignment="0" applyProtection="0"/>
    <xf numFmtId="0" fontId="40" fillId="0" borderId="8" applyNumberFormat="0" applyFill="0" applyAlignment="0" applyProtection="0"/>
  </cellStyleXfs>
  <cellXfs count="6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9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953"/>
  <sheetViews>
    <sheetView tabSelected="1" workbookViewId="0" topLeftCell="A1">
      <selection activeCell="G4" sqref="G4"/>
    </sheetView>
  </sheetViews>
  <sheetFormatPr defaultColWidth="9.00390625" defaultRowHeight="15"/>
  <cols>
    <col min="1" max="1" width="10.7109375" style="0" customWidth="1"/>
    <col min="2" max="2" width="24.00390625" style="0" customWidth="1"/>
    <col min="3" max="3" width="37.00390625" style="0" customWidth="1"/>
  </cols>
  <sheetData>
    <row r="1" ht="24" customHeight="1">
      <c r="A1" s="1" t="s">
        <v>0</v>
      </c>
    </row>
    <row r="2" spans="1:3" ht="54.75" customHeight="1">
      <c r="A2" s="2" t="s">
        <v>1</v>
      </c>
      <c r="B2" s="3"/>
      <c r="C2" s="3"/>
    </row>
    <row r="3" spans="1:3" ht="24.75" customHeight="1">
      <c r="A3" s="4" t="s">
        <v>2</v>
      </c>
      <c r="B3" s="4" t="s">
        <v>3</v>
      </c>
      <c r="C3" s="4" t="s">
        <v>4</v>
      </c>
    </row>
    <row r="4" spans="1:3" ht="24.75" customHeight="1">
      <c r="A4" s="4">
        <v>1</v>
      </c>
      <c r="B4" s="5" t="str">
        <f>"容清"</f>
        <v>容清</v>
      </c>
      <c r="C4" s="5" t="s">
        <v>5</v>
      </c>
    </row>
    <row r="5" spans="1:3" ht="24.75" customHeight="1">
      <c r="A5" s="4">
        <v>2</v>
      </c>
      <c r="B5" s="5" t="str">
        <f>"蔡亲冠"</f>
        <v>蔡亲冠</v>
      </c>
      <c r="C5" s="5" t="s">
        <v>6</v>
      </c>
    </row>
    <row r="6" spans="1:3" ht="24.75" customHeight="1">
      <c r="A6" s="4">
        <v>3</v>
      </c>
      <c r="B6" s="5" t="str">
        <f>"王芳"</f>
        <v>王芳</v>
      </c>
      <c r="C6" s="5" t="s">
        <v>7</v>
      </c>
    </row>
    <row r="7" spans="1:3" ht="24.75" customHeight="1">
      <c r="A7" s="4">
        <v>4</v>
      </c>
      <c r="B7" s="5" t="str">
        <f>"徐济辉"</f>
        <v>徐济辉</v>
      </c>
      <c r="C7" s="5" t="s">
        <v>8</v>
      </c>
    </row>
    <row r="8" spans="1:3" ht="24.75" customHeight="1">
      <c r="A8" s="4">
        <v>5</v>
      </c>
      <c r="B8" s="5" t="str">
        <f>"邢武"</f>
        <v>邢武</v>
      </c>
      <c r="C8" s="5" t="s">
        <v>9</v>
      </c>
    </row>
    <row r="9" spans="1:3" ht="24.75" customHeight="1">
      <c r="A9" s="4">
        <v>6</v>
      </c>
      <c r="B9" s="5" t="str">
        <f>"文武双"</f>
        <v>文武双</v>
      </c>
      <c r="C9" s="5" t="s">
        <v>10</v>
      </c>
    </row>
    <row r="10" spans="1:3" ht="24.75" customHeight="1">
      <c r="A10" s="4">
        <v>7</v>
      </c>
      <c r="B10" s="5" t="str">
        <f>"陆杨"</f>
        <v>陆杨</v>
      </c>
      <c r="C10" s="5" t="s">
        <v>11</v>
      </c>
    </row>
    <row r="11" spans="1:3" ht="24.75" customHeight="1">
      <c r="A11" s="4">
        <v>8</v>
      </c>
      <c r="B11" s="5" t="str">
        <f>"王珩"</f>
        <v>王珩</v>
      </c>
      <c r="C11" s="5" t="s">
        <v>12</v>
      </c>
    </row>
    <row r="12" spans="1:3" ht="24.75" customHeight="1">
      <c r="A12" s="4">
        <v>9</v>
      </c>
      <c r="B12" s="5" t="str">
        <f>"冯颖"</f>
        <v>冯颖</v>
      </c>
      <c r="C12" s="5" t="s">
        <v>13</v>
      </c>
    </row>
    <row r="13" spans="1:3" ht="24.75" customHeight="1">
      <c r="A13" s="4">
        <v>10</v>
      </c>
      <c r="B13" s="5" t="str">
        <f>"卢才珍"</f>
        <v>卢才珍</v>
      </c>
      <c r="C13" s="5" t="s">
        <v>14</v>
      </c>
    </row>
    <row r="14" spans="1:3" ht="24.75" customHeight="1">
      <c r="A14" s="4">
        <v>11</v>
      </c>
      <c r="B14" s="5" t="str">
        <f>"周宗波"</f>
        <v>周宗波</v>
      </c>
      <c r="C14" s="5" t="s">
        <v>15</v>
      </c>
    </row>
    <row r="15" spans="1:3" ht="24.75" customHeight="1">
      <c r="A15" s="4">
        <v>12</v>
      </c>
      <c r="B15" s="5" t="str">
        <f>"陈烨"</f>
        <v>陈烨</v>
      </c>
      <c r="C15" s="5" t="s">
        <v>16</v>
      </c>
    </row>
    <row r="16" spans="1:3" ht="24.75" customHeight="1">
      <c r="A16" s="4">
        <v>13</v>
      </c>
      <c r="B16" s="5" t="str">
        <f>"吴小托"</f>
        <v>吴小托</v>
      </c>
      <c r="C16" s="5" t="s">
        <v>17</v>
      </c>
    </row>
    <row r="17" spans="1:3" ht="24.75" customHeight="1">
      <c r="A17" s="4">
        <v>14</v>
      </c>
      <c r="B17" s="5" t="str">
        <f>"周继新"</f>
        <v>周继新</v>
      </c>
      <c r="C17" s="5" t="s">
        <v>18</v>
      </c>
    </row>
    <row r="18" spans="1:3" ht="24.75" customHeight="1">
      <c r="A18" s="4">
        <v>15</v>
      </c>
      <c r="B18" s="5" t="str">
        <f>"李远安"</f>
        <v>李远安</v>
      </c>
      <c r="C18" s="5" t="s">
        <v>19</v>
      </c>
    </row>
    <row r="19" spans="1:3" ht="24.75" customHeight="1">
      <c r="A19" s="4">
        <v>16</v>
      </c>
      <c r="B19" s="5" t="str">
        <f>"陈元波"</f>
        <v>陈元波</v>
      </c>
      <c r="C19" s="5" t="s">
        <v>20</v>
      </c>
    </row>
    <row r="20" spans="1:3" ht="24.75" customHeight="1">
      <c r="A20" s="4">
        <v>17</v>
      </c>
      <c r="B20" s="5" t="str">
        <f>"高元谋"</f>
        <v>高元谋</v>
      </c>
      <c r="C20" s="5" t="s">
        <v>21</v>
      </c>
    </row>
    <row r="21" spans="1:3" ht="24.75" customHeight="1">
      <c r="A21" s="4">
        <v>18</v>
      </c>
      <c r="B21" s="5" t="str">
        <f>"刘教伟"</f>
        <v>刘教伟</v>
      </c>
      <c r="C21" s="5" t="s">
        <v>22</v>
      </c>
    </row>
    <row r="22" spans="1:3" ht="24.75" customHeight="1">
      <c r="A22" s="4">
        <v>19</v>
      </c>
      <c r="B22" s="5" t="str">
        <f>"黄仁琴"</f>
        <v>黄仁琴</v>
      </c>
      <c r="C22" s="5" t="s">
        <v>23</v>
      </c>
    </row>
    <row r="23" spans="1:3" ht="24.75" customHeight="1">
      <c r="A23" s="4">
        <v>20</v>
      </c>
      <c r="B23" s="5" t="str">
        <f>"王静"</f>
        <v>王静</v>
      </c>
      <c r="C23" s="5" t="s">
        <v>24</v>
      </c>
    </row>
    <row r="24" spans="1:3" ht="24.75" customHeight="1">
      <c r="A24" s="4">
        <v>21</v>
      </c>
      <c r="B24" s="5" t="str">
        <f>"王淑莺"</f>
        <v>王淑莺</v>
      </c>
      <c r="C24" s="5" t="s">
        <v>25</v>
      </c>
    </row>
    <row r="25" spans="1:3" ht="24.75" customHeight="1">
      <c r="A25" s="4">
        <v>22</v>
      </c>
      <c r="B25" s="5" t="str">
        <f>"童杞天"</f>
        <v>童杞天</v>
      </c>
      <c r="C25" s="5" t="s">
        <v>26</v>
      </c>
    </row>
    <row r="26" spans="1:3" ht="24.75" customHeight="1">
      <c r="A26" s="4">
        <v>23</v>
      </c>
      <c r="B26" s="5" t="str">
        <f>"莫子恒"</f>
        <v>莫子恒</v>
      </c>
      <c r="C26" s="5" t="s">
        <v>27</v>
      </c>
    </row>
    <row r="27" spans="1:3" ht="24.75" customHeight="1">
      <c r="A27" s="4">
        <v>24</v>
      </c>
      <c r="B27" s="5" t="str">
        <f>"杨惠景"</f>
        <v>杨惠景</v>
      </c>
      <c r="C27" s="5" t="s">
        <v>28</v>
      </c>
    </row>
    <row r="28" spans="1:3" ht="24.75" customHeight="1">
      <c r="A28" s="4">
        <v>25</v>
      </c>
      <c r="B28" s="5" t="str">
        <f>"吉世能"</f>
        <v>吉世能</v>
      </c>
      <c r="C28" s="5" t="s">
        <v>29</v>
      </c>
    </row>
    <row r="29" spans="1:3" ht="24.75" customHeight="1">
      <c r="A29" s="4">
        <v>26</v>
      </c>
      <c r="B29" s="5" t="str">
        <f>"郑喻"</f>
        <v>郑喻</v>
      </c>
      <c r="C29" s="5" t="s">
        <v>30</v>
      </c>
    </row>
    <row r="30" spans="1:3" ht="24.75" customHeight="1">
      <c r="A30" s="4">
        <v>27</v>
      </c>
      <c r="B30" s="5" t="str">
        <f>"林秋选"</f>
        <v>林秋选</v>
      </c>
      <c r="C30" s="5" t="s">
        <v>31</v>
      </c>
    </row>
    <row r="31" spans="1:3" ht="24.75" customHeight="1">
      <c r="A31" s="4">
        <v>28</v>
      </c>
      <c r="B31" s="5" t="str">
        <f>"黄勇"</f>
        <v>黄勇</v>
      </c>
      <c r="C31" s="5" t="s">
        <v>32</v>
      </c>
    </row>
    <row r="32" spans="1:3" ht="24.75" customHeight="1">
      <c r="A32" s="4">
        <v>29</v>
      </c>
      <c r="B32" s="5" t="str">
        <f>"陈佳佳"</f>
        <v>陈佳佳</v>
      </c>
      <c r="C32" s="5" t="s">
        <v>33</v>
      </c>
    </row>
    <row r="33" spans="1:3" ht="24.75" customHeight="1">
      <c r="A33" s="4">
        <v>30</v>
      </c>
      <c r="B33" s="5" t="str">
        <f>"冯升"</f>
        <v>冯升</v>
      </c>
      <c r="C33" s="5" t="s">
        <v>34</v>
      </c>
    </row>
    <row r="34" spans="1:3" ht="24.75" customHeight="1">
      <c r="A34" s="4">
        <v>31</v>
      </c>
      <c r="B34" s="5" t="str">
        <f>"李兴妙"</f>
        <v>李兴妙</v>
      </c>
      <c r="C34" s="5" t="s">
        <v>35</v>
      </c>
    </row>
    <row r="35" spans="1:3" ht="24.75" customHeight="1">
      <c r="A35" s="4">
        <v>32</v>
      </c>
      <c r="B35" s="5" t="str">
        <f>"王飞"</f>
        <v>王飞</v>
      </c>
      <c r="C35" s="5" t="s">
        <v>36</v>
      </c>
    </row>
    <row r="36" spans="1:3" ht="24.75" customHeight="1">
      <c r="A36" s="4">
        <v>33</v>
      </c>
      <c r="B36" s="5" t="str">
        <f>"蔡妹玲"</f>
        <v>蔡妹玲</v>
      </c>
      <c r="C36" s="5" t="s">
        <v>37</v>
      </c>
    </row>
    <row r="37" spans="1:3" ht="24.75" customHeight="1">
      <c r="A37" s="4">
        <v>34</v>
      </c>
      <c r="B37" s="5" t="str">
        <f>"潘孝妍"</f>
        <v>潘孝妍</v>
      </c>
      <c r="C37" s="5" t="s">
        <v>38</v>
      </c>
    </row>
    <row r="38" spans="1:3" ht="24.75" customHeight="1">
      <c r="A38" s="4">
        <v>35</v>
      </c>
      <c r="B38" s="5" t="str">
        <f>"曾鹏"</f>
        <v>曾鹏</v>
      </c>
      <c r="C38" s="5" t="s">
        <v>39</v>
      </c>
    </row>
    <row r="39" spans="1:3" ht="24.75" customHeight="1">
      <c r="A39" s="4">
        <v>36</v>
      </c>
      <c r="B39" s="5" t="str">
        <f>"莫乃"</f>
        <v>莫乃</v>
      </c>
      <c r="C39" s="5" t="s">
        <v>40</v>
      </c>
    </row>
    <row r="40" spans="1:3" ht="24.75" customHeight="1">
      <c r="A40" s="4">
        <v>37</v>
      </c>
      <c r="B40" s="5" t="str">
        <f>"蔡丹"</f>
        <v>蔡丹</v>
      </c>
      <c r="C40" s="5" t="s">
        <v>41</v>
      </c>
    </row>
    <row r="41" spans="1:3" ht="24.75" customHeight="1">
      <c r="A41" s="4">
        <v>38</v>
      </c>
      <c r="B41" s="5" t="str">
        <f>"许茗茸"</f>
        <v>许茗茸</v>
      </c>
      <c r="C41" s="5" t="s">
        <v>42</v>
      </c>
    </row>
    <row r="42" spans="1:3" ht="24.75" customHeight="1">
      <c r="A42" s="4">
        <v>39</v>
      </c>
      <c r="B42" s="5" t="str">
        <f>"张豪"</f>
        <v>张豪</v>
      </c>
      <c r="C42" s="5" t="s">
        <v>43</v>
      </c>
    </row>
    <row r="43" spans="1:3" ht="24.75" customHeight="1">
      <c r="A43" s="4">
        <v>40</v>
      </c>
      <c r="B43" s="5" t="str">
        <f>"洪晓静"</f>
        <v>洪晓静</v>
      </c>
      <c r="C43" s="5" t="s">
        <v>44</v>
      </c>
    </row>
    <row r="44" spans="1:3" ht="24.75" customHeight="1">
      <c r="A44" s="4">
        <v>41</v>
      </c>
      <c r="B44" s="5" t="str">
        <f>"洪桂坤"</f>
        <v>洪桂坤</v>
      </c>
      <c r="C44" s="5" t="s">
        <v>45</v>
      </c>
    </row>
    <row r="45" spans="1:3" ht="24.75" customHeight="1">
      <c r="A45" s="4">
        <v>42</v>
      </c>
      <c r="B45" s="5" t="str">
        <f>"王彩欣"</f>
        <v>王彩欣</v>
      </c>
      <c r="C45" s="5" t="s">
        <v>46</v>
      </c>
    </row>
    <row r="46" spans="1:3" ht="24.75" customHeight="1">
      <c r="A46" s="4">
        <v>43</v>
      </c>
      <c r="B46" s="5" t="str">
        <f>"陈宇丽"</f>
        <v>陈宇丽</v>
      </c>
      <c r="C46" s="5" t="s">
        <v>47</v>
      </c>
    </row>
    <row r="47" spans="1:3" ht="24.75" customHeight="1">
      <c r="A47" s="4">
        <v>44</v>
      </c>
      <c r="B47" s="5" t="str">
        <f>"谢杨"</f>
        <v>谢杨</v>
      </c>
      <c r="C47" s="5" t="s">
        <v>48</v>
      </c>
    </row>
    <row r="48" spans="1:3" ht="24.75" customHeight="1">
      <c r="A48" s="4">
        <v>45</v>
      </c>
      <c r="B48" s="5" t="str">
        <f>"陈娜"</f>
        <v>陈娜</v>
      </c>
      <c r="C48" s="5" t="s">
        <v>49</v>
      </c>
    </row>
    <row r="49" spans="1:3" ht="24.75" customHeight="1">
      <c r="A49" s="4">
        <v>46</v>
      </c>
      <c r="B49" s="5" t="str">
        <f>"云燕"</f>
        <v>云燕</v>
      </c>
      <c r="C49" s="5" t="s">
        <v>50</v>
      </c>
    </row>
    <row r="50" spans="1:3" ht="24.75" customHeight="1">
      <c r="A50" s="4">
        <v>47</v>
      </c>
      <c r="B50" s="5" t="str">
        <f>"王芳蕾"</f>
        <v>王芳蕾</v>
      </c>
      <c r="C50" s="5" t="s">
        <v>51</v>
      </c>
    </row>
    <row r="51" spans="1:3" ht="24.75" customHeight="1">
      <c r="A51" s="4">
        <v>48</v>
      </c>
      <c r="B51" s="5" t="str">
        <f>"王小莉"</f>
        <v>王小莉</v>
      </c>
      <c r="C51" s="5" t="s">
        <v>52</v>
      </c>
    </row>
    <row r="52" spans="1:3" ht="24.75" customHeight="1">
      <c r="A52" s="4">
        <v>49</v>
      </c>
      <c r="B52" s="5" t="str">
        <f>"王宁"</f>
        <v>王宁</v>
      </c>
      <c r="C52" s="5" t="s">
        <v>53</v>
      </c>
    </row>
    <row r="53" spans="1:3" ht="24.75" customHeight="1">
      <c r="A53" s="4">
        <v>50</v>
      </c>
      <c r="B53" s="5" t="str">
        <f>"李丹颖"</f>
        <v>李丹颖</v>
      </c>
      <c r="C53" s="5" t="s">
        <v>54</v>
      </c>
    </row>
    <row r="54" spans="1:3" ht="24.75" customHeight="1">
      <c r="A54" s="4">
        <v>51</v>
      </c>
      <c r="B54" s="5" t="str">
        <f>"蔡笃宇"</f>
        <v>蔡笃宇</v>
      </c>
      <c r="C54" s="5" t="s">
        <v>55</v>
      </c>
    </row>
    <row r="55" spans="1:3" ht="24.75" customHeight="1">
      <c r="A55" s="4">
        <v>52</v>
      </c>
      <c r="B55" s="5" t="str">
        <f>"罗崇瑶"</f>
        <v>罗崇瑶</v>
      </c>
      <c r="C55" s="5" t="s">
        <v>56</v>
      </c>
    </row>
    <row r="56" spans="1:3" ht="24.75" customHeight="1">
      <c r="A56" s="4">
        <v>53</v>
      </c>
      <c r="B56" s="5" t="str">
        <f>"余小玉"</f>
        <v>余小玉</v>
      </c>
      <c r="C56" s="5" t="s">
        <v>57</v>
      </c>
    </row>
    <row r="57" spans="1:3" ht="24.75" customHeight="1">
      <c r="A57" s="4">
        <v>54</v>
      </c>
      <c r="B57" s="5" t="str">
        <f>"温耀敏"</f>
        <v>温耀敏</v>
      </c>
      <c r="C57" s="5" t="s">
        <v>58</v>
      </c>
    </row>
    <row r="58" spans="1:3" ht="24.75" customHeight="1">
      <c r="A58" s="4">
        <v>55</v>
      </c>
      <c r="B58" s="5" t="str">
        <f>"王敏"</f>
        <v>王敏</v>
      </c>
      <c r="C58" s="5" t="s">
        <v>15</v>
      </c>
    </row>
    <row r="59" spans="1:3" ht="24.75" customHeight="1">
      <c r="A59" s="4">
        <v>56</v>
      </c>
      <c r="B59" s="5" t="str">
        <f>"廖淑娟"</f>
        <v>廖淑娟</v>
      </c>
      <c r="C59" s="5" t="s">
        <v>59</v>
      </c>
    </row>
    <row r="60" spans="1:3" ht="24.75" customHeight="1">
      <c r="A60" s="4">
        <v>57</v>
      </c>
      <c r="B60" s="5" t="str">
        <f>"郑智文"</f>
        <v>郑智文</v>
      </c>
      <c r="C60" s="5" t="s">
        <v>60</v>
      </c>
    </row>
    <row r="61" spans="1:3" ht="24.75" customHeight="1">
      <c r="A61" s="4">
        <v>58</v>
      </c>
      <c r="B61" s="5" t="str">
        <f>"云春梅"</f>
        <v>云春梅</v>
      </c>
      <c r="C61" s="5" t="s">
        <v>61</v>
      </c>
    </row>
    <row r="62" spans="1:3" ht="24.75" customHeight="1">
      <c r="A62" s="4">
        <v>59</v>
      </c>
      <c r="B62" s="5" t="str">
        <f>"彭秀文"</f>
        <v>彭秀文</v>
      </c>
      <c r="C62" s="5" t="s">
        <v>62</v>
      </c>
    </row>
    <row r="63" spans="1:3" ht="24.75" customHeight="1">
      <c r="A63" s="4">
        <v>60</v>
      </c>
      <c r="B63" s="5" t="str">
        <f>"张文静"</f>
        <v>张文静</v>
      </c>
      <c r="C63" s="5" t="s">
        <v>63</v>
      </c>
    </row>
    <row r="64" spans="1:3" ht="24.75" customHeight="1">
      <c r="A64" s="4">
        <v>61</v>
      </c>
      <c r="B64" s="5" t="str">
        <f>"陈艳丹"</f>
        <v>陈艳丹</v>
      </c>
      <c r="C64" s="5" t="s">
        <v>64</v>
      </c>
    </row>
    <row r="65" spans="1:3" ht="24.75" customHeight="1">
      <c r="A65" s="4">
        <v>62</v>
      </c>
      <c r="B65" s="5" t="str">
        <f>"符方钗"</f>
        <v>符方钗</v>
      </c>
      <c r="C65" s="5" t="s">
        <v>65</v>
      </c>
    </row>
    <row r="66" spans="1:3" ht="24.75" customHeight="1">
      <c r="A66" s="4">
        <v>63</v>
      </c>
      <c r="B66" s="5" t="str">
        <f>"王迷霜"</f>
        <v>王迷霜</v>
      </c>
      <c r="C66" s="5" t="s">
        <v>66</v>
      </c>
    </row>
    <row r="67" spans="1:3" ht="24.75" customHeight="1">
      <c r="A67" s="4">
        <v>64</v>
      </c>
      <c r="B67" s="5" t="str">
        <f>"肖伟鹏"</f>
        <v>肖伟鹏</v>
      </c>
      <c r="C67" s="5" t="s">
        <v>67</v>
      </c>
    </row>
    <row r="68" spans="1:3" ht="24.75" customHeight="1">
      <c r="A68" s="4">
        <v>65</v>
      </c>
      <c r="B68" s="5" t="str">
        <f>"刘元斌"</f>
        <v>刘元斌</v>
      </c>
      <c r="C68" s="5" t="s">
        <v>68</v>
      </c>
    </row>
    <row r="69" spans="1:3" ht="24.75" customHeight="1">
      <c r="A69" s="4">
        <v>66</v>
      </c>
      <c r="B69" s="5" t="str">
        <f>"唐文娟"</f>
        <v>唐文娟</v>
      </c>
      <c r="C69" s="5" t="s">
        <v>69</v>
      </c>
    </row>
    <row r="70" spans="1:3" ht="24.75" customHeight="1">
      <c r="A70" s="4">
        <v>67</v>
      </c>
      <c r="B70" s="5" t="str">
        <f>"曾小玲"</f>
        <v>曾小玲</v>
      </c>
      <c r="C70" s="5" t="s">
        <v>70</v>
      </c>
    </row>
    <row r="71" spans="1:3" ht="24.75" customHeight="1">
      <c r="A71" s="4">
        <v>68</v>
      </c>
      <c r="B71" s="5" t="str">
        <f>"孙谦"</f>
        <v>孙谦</v>
      </c>
      <c r="C71" s="5" t="s">
        <v>71</v>
      </c>
    </row>
    <row r="72" spans="1:3" ht="24.75" customHeight="1">
      <c r="A72" s="4">
        <v>69</v>
      </c>
      <c r="B72" s="5" t="str">
        <f>"王翔"</f>
        <v>王翔</v>
      </c>
      <c r="C72" s="5" t="s">
        <v>72</v>
      </c>
    </row>
    <row r="73" spans="1:3" ht="24.75" customHeight="1">
      <c r="A73" s="4">
        <v>70</v>
      </c>
      <c r="B73" s="5" t="str">
        <f>"许娇丽"</f>
        <v>许娇丽</v>
      </c>
      <c r="C73" s="5" t="s">
        <v>73</v>
      </c>
    </row>
    <row r="74" spans="1:3" ht="24.75" customHeight="1">
      <c r="A74" s="4">
        <v>71</v>
      </c>
      <c r="B74" s="5" t="str">
        <f>"吴多丰"</f>
        <v>吴多丰</v>
      </c>
      <c r="C74" s="5" t="s">
        <v>74</v>
      </c>
    </row>
    <row r="75" spans="1:3" ht="24.75" customHeight="1">
      <c r="A75" s="4">
        <v>72</v>
      </c>
      <c r="B75" s="5" t="str">
        <f>"冼小蕾"</f>
        <v>冼小蕾</v>
      </c>
      <c r="C75" s="5" t="s">
        <v>75</v>
      </c>
    </row>
    <row r="76" spans="1:3" ht="24.75" customHeight="1">
      <c r="A76" s="4">
        <v>73</v>
      </c>
      <c r="B76" s="5" t="str">
        <f>"李亚和"</f>
        <v>李亚和</v>
      </c>
      <c r="C76" s="5" t="s">
        <v>76</v>
      </c>
    </row>
    <row r="77" spans="1:3" ht="24.75" customHeight="1">
      <c r="A77" s="4">
        <v>74</v>
      </c>
      <c r="B77" s="5" t="str">
        <f>"蔡莎莎"</f>
        <v>蔡莎莎</v>
      </c>
      <c r="C77" s="5" t="s">
        <v>77</v>
      </c>
    </row>
    <row r="78" spans="1:3" ht="24.75" customHeight="1">
      <c r="A78" s="4">
        <v>75</v>
      </c>
      <c r="B78" s="5" t="str">
        <f>"张智森"</f>
        <v>张智森</v>
      </c>
      <c r="C78" s="5" t="s">
        <v>78</v>
      </c>
    </row>
    <row r="79" spans="1:3" ht="24.75" customHeight="1">
      <c r="A79" s="4">
        <v>76</v>
      </c>
      <c r="B79" s="5" t="str">
        <f>"劳晓杰"</f>
        <v>劳晓杰</v>
      </c>
      <c r="C79" s="5" t="s">
        <v>79</v>
      </c>
    </row>
    <row r="80" spans="1:3" ht="24.75" customHeight="1">
      <c r="A80" s="4">
        <v>77</v>
      </c>
      <c r="B80" s="5" t="str">
        <f>"徐安琪"</f>
        <v>徐安琪</v>
      </c>
      <c r="C80" s="5" t="s">
        <v>80</v>
      </c>
    </row>
    <row r="81" spans="1:3" ht="24.75" customHeight="1">
      <c r="A81" s="4">
        <v>78</v>
      </c>
      <c r="B81" s="5" t="str">
        <f>"符欢"</f>
        <v>符欢</v>
      </c>
      <c r="C81" s="5" t="s">
        <v>81</v>
      </c>
    </row>
    <row r="82" spans="1:3" ht="24.75" customHeight="1">
      <c r="A82" s="4">
        <v>79</v>
      </c>
      <c r="B82" s="5" t="str">
        <f>"郑鼎花"</f>
        <v>郑鼎花</v>
      </c>
      <c r="C82" s="5" t="s">
        <v>82</v>
      </c>
    </row>
    <row r="83" spans="1:3" ht="24.75" customHeight="1">
      <c r="A83" s="4">
        <v>80</v>
      </c>
      <c r="B83" s="5" t="str">
        <f>"王南婉"</f>
        <v>王南婉</v>
      </c>
      <c r="C83" s="5" t="s">
        <v>83</v>
      </c>
    </row>
    <row r="84" spans="1:3" ht="24.75" customHeight="1">
      <c r="A84" s="4">
        <v>81</v>
      </c>
      <c r="B84" s="5" t="str">
        <f>"廖殿才"</f>
        <v>廖殿才</v>
      </c>
      <c r="C84" s="5" t="s">
        <v>84</v>
      </c>
    </row>
    <row r="85" spans="1:3" ht="24.75" customHeight="1">
      <c r="A85" s="4">
        <v>82</v>
      </c>
      <c r="B85" s="5" t="str">
        <f>"陈玟博"</f>
        <v>陈玟博</v>
      </c>
      <c r="C85" s="5" t="s">
        <v>85</v>
      </c>
    </row>
    <row r="86" spans="1:3" ht="24.75" customHeight="1">
      <c r="A86" s="4">
        <v>83</v>
      </c>
      <c r="B86" s="5" t="str">
        <f>"王佳"</f>
        <v>王佳</v>
      </c>
      <c r="C86" s="5" t="s">
        <v>86</v>
      </c>
    </row>
    <row r="87" spans="1:3" ht="24.75" customHeight="1">
      <c r="A87" s="4">
        <v>84</v>
      </c>
      <c r="B87" s="5" t="str">
        <f>"林青心"</f>
        <v>林青心</v>
      </c>
      <c r="C87" s="5" t="s">
        <v>87</v>
      </c>
    </row>
    <row r="88" spans="1:3" ht="24.75" customHeight="1">
      <c r="A88" s="4">
        <v>85</v>
      </c>
      <c r="B88" s="5" t="str">
        <f>"杨冲"</f>
        <v>杨冲</v>
      </c>
      <c r="C88" s="5" t="s">
        <v>88</v>
      </c>
    </row>
    <row r="89" spans="1:3" ht="24.75" customHeight="1">
      <c r="A89" s="4">
        <v>86</v>
      </c>
      <c r="B89" s="5" t="str">
        <f>"李占兰"</f>
        <v>李占兰</v>
      </c>
      <c r="C89" s="5" t="s">
        <v>89</v>
      </c>
    </row>
    <row r="90" spans="1:3" ht="24.75" customHeight="1">
      <c r="A90" s="4">
        <v>87</v>
      </c>
      <c r="B90" s="5" t="str">
        <f>"郑少叶"</f>
        <v>郑少叶</v>
      </c>
      <c r="C90" s="5" t="s">
        <v>90</v>
      </c>
    </row>
    <row r="91" spans="1:3" ht="24.75" customHeight="1">
      <c r="A91" s="4">
        <v>88</v>
      </c>
      <c r="B91" s="5" t="str">
        <f>"洪梅"</f>
        <v>洪梅</v>
      </c>
      <c r="C91" s="5" t="s">
        <v>91</v>
      </c>
    </row>
    <row r="92" spans="1:3" ht="24.75" customHeight="1">
      <c r="A92" s="4">
        <v>89</v>
      </c>
      <c r="B92" s="5" t="str">
        <f>"刘凤茎"</f>
        <v>刘凤茎</v>
      </c>
      <c r="C92" s="5" t="s">
        <v>92</v>
      </c>
    </row>
    <row r="93" spans="1:3" ht="24.75" customHeight="1">
      <c r="A93" s="4">
        <v>90</v>
      </c>
      <c r="B93" s="5" t="str">
        <f>"张登佳"</f>
        <v>张登佳</v>
      </c>
      <c r="C93" s="5" t="s">
        <v>93</v>
      </c>
    </row>
    <row r="94" spans="1:3" ht="24.75" customHeight="1">
      <c r="A94" s="4">
        <v>91</v>
      </c>
      <c r="B94" s="5" t="str">
        <f>"王康先"</f>
        <v>王康先</v>
      </c>
      <c r="C94" s="5" t="s">
        <v>94</v>
      </c>
    </row>
    <row r="95" spans="1:3" ht="24.75" customHeight="1">
      <c r="A95" s="4">
        <v>92</v>
      </c>
      <c r="B95" s="5" t="str">
        <f>"温冬梅"</f>
        <v>温冬梅</v>
      </c>
      <c r="C95" s="5" t="s">
        <v>95</v>
      </c>
    </row>
    <row r="96" spans="1:3" ht="24.75" customHeight="1">
      <c r="A96" s="4">
        <v>93</v>
      </c>
      <c r="B96" s="5" t="str">
        <f>"邱相儒"</f>
        <v>邱相儒</v>
      </c>
      <c r="C96" s="5" t="s">
        <v>96</v>
      </c>
    </row>
    <row r="97" spans="1:3" ht="24.75" customHeight="1">
      <c r="A97" s="4">
        <v>94</v>
      </c>
      <c r="B97" s="5" t="str">
        <f>"王慧"</f>
        <v>王慧</v>
      </c>
      <c r="C97" s="5" t="s">
        <v>97</v>
      </c>
    </row>
    <row r="98" spans="1:3" ht="24.75" customHeight="1">
      <c r="A98" s="4">
        <v>95</v>
      </c>
      <c r="B98" s="5" t="str">
        <f>"吴淑阳"</f>
        <v>吴淑阳</v>
      </c>
      <c r="C98" s="5" t="s">
        <v>98</v>
      </c>
    </row>
    <row r="99" spans="1:3" ht="24.75" customHeight="1">
      <c r="A99" s="4">
        <v>96</v>
      </c>
      <c r="B99" s="5" t="str">
        <f>"邱名岳"</f>
        <v>邱名岳</v>
      </c>
      <c r="C99" s="5" t="s">
        <v>99</v>
      </c>
    </row>
    <row r="100" spans="1:3" ht="24.75" customHeight="1">
      <c r="A100" s="4">
        <v>97</v>
      </c>
      <c r="B100" s="5" t="str">
        <f>"吴海燕"</f>
        <v>吴海燕</v>
      </c>
      <c r="C100" s="5" t="s">
        <v>100</v>
      </c>
    </row>
    <row r="101" spans="1:3" ht="24.75" customHeight="1">
      <c r="A101" s="4">
        <v>98</v>
      </c>
      <c r="B101" s="5" t="str">
        <f>"殷承辉"</f>
        <v>殷承辉</v>
      </c>
      <c r="C101" s="5" t="s">
        <v>101</v>
      </c>
    </row>
    <row r="102" spans="1:3" ht="24.75" customHeight="1">
      <c r="A102" s="4">
        <v>99</v>
      </c>
      <c r="B102" s="5" t="str">
        <f>"陈静惠"</f>
        <v>陈静惠</v>
      </c>
      <c r="C102" s="5" t="s">
        <v>102</v>
      </c>
    </row>
    <row r="103" spans="1:3" ht="24.75" customHeight="1">
      <c r="A103" s="4">
        <v>100</v>
      </c>
      <c r="B103" s="5" t="str">
        <f>"许绩发"</f>
        <v>许绩发</v>
      </c>
      <c r="C103" s="5" t="s">
        <v>103</v>
      </c>
    </row>
    <row r="104" spans="1:3" ht="24.75" customHeight="1">
      <c r="A104" s="4">
        <v>101</v>
      </c>
      <c r="B104" s="5" t="str">
        <f>"王文"</f>
        <v>王文</v>
      </c>
      <c r="C104" s="5" t="s">
        <v>104</v>
      </c>
    </row>
    <row r="105" spans="1:3" ht="24.75" customHeight="1">
      <c r="A105" s="4">
        <v>102</v>
      </c>
      <c r="B105" s="5" t="str">
        <f>"吴海丁"</f>
        <v>吴海丁</v>
      </c>
      <c r="C105" s="5" t="s">
        <v>105</v>
      </c>
    </row>
    <row r="106" spans="1:3" ht="24.75" customHeight="1">
      <c r="A106" s="4">
        <v>103</v>
      </c>
      <c r="B106" s="5" t="str">
        <f>"李兰"</f>
        <v>李兰</v>
      </c>
      <c r="C106" s="5" t="s">
        <v>106</v>
      </c>
    </row>
    <row r="107" spans="1:3" ht="24.75" customHeight="1">
      <c r="A107" s="4">
        <v>104</v>
      </c>
      <c r="B107" s="5" t="str">
        <f>"徐文键"</f>
        <v>徐文键</v>
      </c>
      <c r="C107" s="5" t="s">
        <v>107</v>
      </c>
    </row>
    <row r="108" spans="1:3" ht="24.75" customHeight="1">
      <c r="A108" s="4">
        <v>105</v>
      </c>
      <c r="B108" s="5" t="str">
        <f>"陈俊锟"</f>
        <v>陈俊锟</v>
      </c>
      <c r="C108" s="5" t="s">
        <v>108</v>
      </c>
    </row>
    <row r="109" spans="1:3" ht="24.75" customHeight="1">
      <c r="A109" s="4">
        <v>106</v>
      </c>
      <c r="B109" s="5" t="str">
        <f>"廖莉"</f>
        <v>廖莉</v>
      </c>
      <c r="C109" s="5" t="s">
        <v>109</v>
      </c>
    </row>
    <row r="110" spans="1:3" ht="24.75" customHeight="1">
      <c r="A110" s="4">
        <v>107</v>
      </c>
      <c r="B110" s="5" t="str">
        <f>"詹蔚翔"</f>
        <v>詹蔚翔</v>
      </c>
      <c r="C110" s="5" t="s">
        <v>110</v>
      </c>
    </row>
    <row r="111" spans="1:3" ht="24.75" customHeight="1">
      <c r="A111" s="4">
        <v>108</v>
      </c>
      <c r="B111" s="5" t="str">
        <f>"李佳芮"</f>
        <v>李佳芮</v>
      </c>
      <c r="C111" s="5" t="s">
        <v>111</v>
      </c>
    </row>
    <row r="112" spans="1:3" ht="24.75" customHeight="1">
      <c r="A112" s="4">
        <v>109</v>
      </c>
      <c r="B112" s="5" t="str">
        <f>"梁彩云"</f>
        <v>梁彩云</v>
      </c>
      <c r="C112" s="5" t="s">
        <v>112</v>
      </c>
    </row>
    <row r="113" spans="1:3" ht="24.75" customHeight="1">
      <c r="A113" s="4">
        <v>110</v>
      </c>
      <c r="B113" s="5" t="str">
        <f>"梁蕙萍"</f>
        <v>梁蕙萍</v>
      </c>
      <c r="C113" s="5" t="s">
        <v>113</v>
      </c>
    </row>
    <row r="114" spans="1:3" ht="24.75" customHeight="1">
      <c r="A114" s="4">
        <v>111</v>
      </c>
      <c r="B114" s="5" t="str">
        <f>"陈显东"</f>
        <v>陈显东</v>
      </c>
      <c r="C114" s="5" t="s">
        <v>114</v>
      </c>
    </row>
    <row r="115" spans="1:3" ht="24.75" customHeight="1">
      <c r="A115" s="4">
        <v>112</v>
      </c>
      <c r="B115" s="5" t="str">
        <f>"王永秋"</f>
        <v>王永秋</v>
      </c>
      <c r="C115" s="5" t="s">
        <v>115</v>
      </c>
    </row>
    <row r="116" spans="1:3" ht="24.75" customHeight="1">
      <c r="A116" s="4">
        <v>113</v>
      </c>
      <c r="B116" s="5" t="str">
        <f>"曾焕璧"</f>
        <v>曾焕璧</v>
      </c>
      <c r="C116" s="5" t="s">
        <v>116</v>
      </c>
    </row>
    <row r="117" spans="1:3" ht="24.75" customHeight="1">
      <c r="A117" s="4">
        <v>114</v>
      </c>
      <c r="B117" s="5" t="str">
        <f>"陈珊珊"</f>
        <v>陈珊珊</v>
      </c>
      <c r="C117" s="5" t="s">
        <v>117</v>
      </c>
    </row>
    <row r="118" spans="1:3" ht="24.75" customHeight="1">
      <c r="A118" s="4">
        <v>115</v>
      </c>
      <c r="B118" s="5" t="str">
        <f>"刘海池"</f>
        <v>刘海池</v>
      </c>
      <c r="C118" s="5" t="s">
        <v>118</v>
      </c>
    </row>
    <row r="119" spans="1:3" ht="24.75" customHeight="1">
      <c r="A119" s="4">
        <v>116</v>
      </c>
      <c r="B119" s="5" t="str">
        <f>"周乐涯"</f>
        <v>周乐涯</v>
      </c>
      <c r="C119" s="5" t="s">
        <v>119</v>
      </c>
    </row>
    <row r="120" spans="1:3" ht="24.75" customHeight="1">
      <c r="A120" s="4">
        <v>117</v>
      </c>
      <c r="B120" s="5" t="str">
        <f>"邱世高"</f>
        <v>邱世高</v>
      </c>
      <c r="C120" s="5" t="s">
        <v>120</v>
      </c>
    </row>
    <row r="121" spans="1:3" ht="24.75" customHeight="1">
      <c r="A121" s="4">
        <v>118</v>
      </c>
      <c r="B121" s="5" t="str">
        <f>"林克彬"</f>
        <v>林克彬</v>
      </c>
      <c r="C121" s="5" t="s">
        <v>121</v>
      </c>
    </row>
    <row r="122" spans="1:3" ht="24.75" customHeight="1">
      <c r="A122" s="4">
        <v>119</v>
      </c>
      <c r="B122" s="5" t="str">
        <f>"林道军"</f>
        <v>林道军</v>
      </c>
      <c r="C122" s="5" t="s">
        <v>122</v>
      </c>
    </row>
    <row r="123" spans="1:3" ht="24.75" customHeight="1">
      <c r="A123" s="4">
        <v>120</v>
      </c>
      <c r="B123" s="5" t="str">
        <f>"蔡兴鹏"</f>
        <v>蔡兴鹏</v>
      </c>
      <c r="C123" s="5" t="s">
        <v>123</v>
      </c>
    </row>
    <row r="124" spans="1:3" ht="24.75" customHeight="1">
      <c r="A124" s="4">
        <v>121</v>
      </c>
      <c r="B124" s="5" t="str">
        <f>"陈振龙"</f>
        <v>陈振龙</v>
      </c>
      <c r="C124" s="5" t="s">
        <v>124</v>
      </c>
    </row>
    <row r="125" spans="1:3" ht="24.75" customHeight="1">
      <c r="A125" s="4">
        <v>122</v>
      </c>
      <c r="B125" s="5" t="str">
        <f>"黄海引"</f>
        <v>黄海引</v>
      </c>
      <c r="C125" s="5" t="s">
        <v>125</v>
      </c>
    </row>
    <row r="126" spans="1:3" ht="24.75" customHeight="1">
      <c r="A126" s="4">
        <v>123</v>
      </c>
      <c r="B126" s="5" t="str">
        <f>"林泽贵"</f>
        <v>林泽贵</v>
      </c>
      <c r="C126" s="5" t="s">
        <v>126</v>
      </c>
    </row>
    <row r="127" spans="1:3" ht="24.75" customHeight="1">
      <c r="A127" s="4">
        <v>124</v>
      </c>
      <c r="B127" s="5" t="str">
        <f>"陈雅玉"</f>
        <v>陈雅玉</v>
      </c>
      <c r="C127" s="5" t="s">
        <v>127</v>
      </c>
    </row>
    <row r="128" spans="1:3" ht="24.75" customHeight="1">
      <c r="A128" s="4">
        <v>125</v>
      </c>
      <c r="B128" s="5" t="str">
        <f>"唐于琏"</f>
        <v>唐于琏</v>
      </c>
      <c r="C128" s="5" t="s">
        <v>128</v>
      </c>
    </row>
    <row r="129" spans="1:3" ht="24.75" customHeight="1">
      <c r="A129" s="4">
        <v>126</v>
      </c>
      <c r="B129" s="5" t="str">
        <f>"高假连"</f>
        <v>高假连</v>
      </c>
      <c r="C129" s="5" t="s">
        <v>129</v>
      </c>
    </row>
    <row r="130" spans="1:3" ht="24.75" customHeight="1">
      <c r="A130" s="4">
        <v>127</v>
      </c>
      <c r="B130" s="5" t="str">
        <f>"林暖"</f>
        <v>林暖</v>
      </c>
      <c r="C130" s="5" t="s">
        <v>130</v>
      </c>
    </row>
    <row r="131" spans="1:3" ht="24.75" customHeight="1">
      <c r="A131" s="4">
        <v>128</v>
      </c>
      <c r="B131" s="5" t="str">
        <f>"郑少波"</f>
        <v>郑少波</v>
      </c>
      <c r="C131" s="5" t="s">
        <v>131</v>
      </c>
    </row>
    <row r="132" spans="1:3" ht="24.75" customHeight="1">
      <c r="A132" s="4">
        <v>129</v>
      </c>
      <c r="B132" s="5" t="str">
        <f>"姚小青"</f>
        <v>姚小青</v>
      </c>
      <c r="C132" s="5" t="s">
        <v>132</v>
      </c>
    </row>
    <row r="133" spans="1:3" ht="24.75" customHeight="1">
      <c r="A133" s="4">
        <v>130</v>
      </c>
      <c r="B133" s="5" t="str">
        <f>"符晓珊"</f>
        <v>符晓珊</v>
      </c>
      <c r="C133" s="5" t="s">
        <v>133</v>
      </c>
    </row>
    <row r="134" spans="1:3" ht="24.75" customHeight="1">
      <c r="A134" s="4">
        <v>131</v>
      </c>
      <c r="B134" s="5" t="str">
        <f>"廖苑彤"</f>
        <v>廖苑彤</v>
      </c>
      <c r="C134" s="5" t="s">
        <v>134</v>
      </c>
    </row>
    <row r="135" spans="1:3" ht="24.75" customHeight="1">
      <c r="A135" s="4">
        <v>132</v>
      </c>
      <c r="B135" s="5" t="str">
        <f>"符慧娴"</f>
        <v>符慧娴</v>
      </c>
      <c r="C135" s="5" t="s">
        <v>135</v>
      </c>
    </row>
    <row r="136" spans="1:3" ht="24.75" customHeight="1">
      <c r="A136" s="4">
        <v>133</v>
      </c>
      <c r="B136" s="5" t="str">
        <f>"吴婷云"</f>
        <v>吴婷云</v>
      </c>
      <c r="C136" s="5" t="s">
        <v>136</v>
      </c>
    </row>
    <row r="137" spans="1:3" ht="24.75" customHeight="1">
      <c r="A137" s="4">
        <v>134</v>
      </c>
      <c r="B137" s="5" t="str">
        <f>"杨大召"</f>
        <v>杨大召</v>
      </c>
      <c r="C137" s="5" t="s">
        <v>137</v>
      </c>
    </row>
    <row r="138" spans="1:3" ht="24.75" customHeight="1">
      <c r="A138" s="4">
        <v>135</v>
      </c>
      <c r="B138" s="5" t="str">
        <f>"吴惠尾"</f>
        <v>吴惠尾</v>
      </c>
      <c r="C138" s="5" t="s">
        <v>138</v>
      </c>
    </row>
    <row r="139" spans="1:3" ht="24.75" customHeight="1">
      <c r="A139" s="4">
        <v>136</v>
      </c>
      <c r="B139" s="5" t="str">
        <f>"王芸"</f>
        <v>王芸</v>
      </c>
      <c r="C139" s="5" t="s">
        <v>139</v>
      </c>
    </row>
    <row r="140" spans="1:3" ht="24.75" customHeight="1">
      <c r="A140" s="4">
        <v>137</v>
      </c>
      <c r="B140" s="5" t="str">
        <f>"李娜"</f>
        <v>李娜</v>
      </c>
      <c r="C140" s="5" t="s">
        <v>140</v>
      </c>
    </row>
    <row r="141" spans="1:3" ht="24.75" customHeight="1">
      <c r="A141" s="4">
        <v>138</v>
      </c>
      <c r="B141" s="5" t="str">
        <f>"曹宝欣"</f>
        <v>曹宝欣</v>
      </c>
      <c r="C141" s="5" t="s">
        <v>141</v>
      </c>
    </row>
    <row r="142" spans="1:3" ht="24.75" customHeight="1">
      <c r="A142" s="4">
        <v>139</v>
      </c>
      <c r="B142" s="5" t="str">
        <f>"林觉儒"</f>
        <v>林觉儒</v>
      </c>
      <c r="C142" s="5" t="s">
        <v>142</v>
      </c>
    </row>
    <row r="143" spans="1:3" ht="24.75" customHeight="1">
      <c r="A143" s="4">
        <v>140</v>
      </c>
      <c r="B143" s="5" t="str">
        <f>"谭瑶"</f>
        <v>谭瑶</v>
      </c>
      <c r="C143" s="5" t="s">
        <v>143</v>
      </c>
    </row>
    <row r="144" spans="1:3" ht="24.75" customHeight="1">
      <c r="A144" s="4">
        <v>141</v>
      </c>
      <c r="B144" s="5" t="str">
        <f>"李娜"</f>
        <v>李娜</v>
      </c>
      <c r="C144" s="5" t="s">
        <v>144</v>
      </c>
    </row>
    <row r="145" spans="1:3" ht="24.75" customHeight="1">
      <c r="A145" s="4">
        <v>142</v>
      </c>
      <c r="B145" s="5" t="str">
        <f>"邢晓暧"</f>
        <v>邢晓暧</v>
      </c>
      <c r="C145" s="5" t="s">
        <v>145</v>
      </c>
    </row>
    <row r="146" spans="1:3" ht="24.75" customHeight="1">
      <c r="A146" s="4">
        <v>143</v>
      </c>
      <c r="B146" s="5" t="str">
        <f>"李进梅"</f>
        <v>李进梅</v>
      </c>
      <c r="C146" s="5" t="s">
        <v>146</v>
      </c>
    </row>
    <row r="147" spans="1:3" ht="24.75" customHeight="1">
      <c r="A147" s="4">
        <v>144</v>
      </c>
      <c r="B147" s="5" t="str">
        <f>"李彩怡"</f>
        <v>李彩怡</v>
      </c>
      <c r="C147" s="5" t="s">
        <v>147</v>
      </c>
    </row>
    <row r="148" spans="1:3" ht="24.75" customHeight="1">
      <c r="A148" s="4">
        <v>145</v>
      </c>
      <c r="B148" s="5" t="str">
        <f>"王娇"</f>
        <v>王娇</v>
      </c>
      <c r="C148" s="5" t="s">
        <v>148</v>
      </c>
    </row>
    <row r="149" spans="1:3" ht="24.75" customHeight="1">
      <c r="A149" s="4">
        <v>146</v>
      </c>
      <c r="B149" s="5" t="str">
        <f>"王和群"</f>
        <v>王和群</v>
      </c>
      <c r="C149" s="5" t="s">
        <v>149</v>
      </c>
    </row>
    <row r="150" spans="1:3" ht="24.75" customHeight="1">
      <c r="A150" s="4">
        <v>147</v>
      </c>
      <c r="B150" s="5" t="str">
        <f>"羊儒林"</f>
        <v>羊儒林</v>
      </c>
      <c r="C150" s="5" t="s">
        <v>150</v>
      </c>
    </row>
    <row r="151" spans="1:3" ht="24.75" customHeight="1">
      <c r="A151" s="4">
        <v>148</v>
      </c>
      <c r="B151" s="5" t="str">
        <f>"陈艺娇"</f>
        <v>陈艺娇</v>
      </c>
      <c r="C151" s="5" t="s">
        <v>151</v>
      </c>
    </row>
    <row r="152" spans="1:3" ht="24.75" customHeight="1">
      <c r="A152" s="4">
        <v>149</v>
      </c>
      <c r="B152" s="5" t="str">
        <f>"孙华慧 "</f>
        <v>孙华慧 </v>
      </c>
      <c r="C152" s="5" t="s">
        <v>152</v>
      </c>
    </row>
    <row r="153" spans="1:3" ht="24.75" customHeight="1">
      <c r="A153" s="4">
        <v>150</v>
      </c>
      <c r="B153" s="5" t="str">
        <f>"张晓倩"</f>
        <v>张晓倩</v>
      </c>
      <c r="C153" s="5" t="s">
        <v>153</v>
      </c>
    </row>
    <row r="154" spans="1:3" ht="24.75" customHeight="1">
      <c r="A154" s="4">
        <v>151</v>
      </c>
      <c r="B154" s="5" t="str">
        <f>"李倩倩"</f>
        <v>李倩倩</v>
      </c>
      <c r="C154" s="5" t="s">
        <v>154</v>
      </c>
    </row>
    <row r="155" spans="1:3" ht="24.75" customHeight="1">
      <c r="A155" s="4">
        <v>152</v>
      </c>
      <c r="B155" s="5" t="str">
        <f>"连晓雨"</f>
        <v>连晓雨</v>
      </c>
      <c r="C155" s="5" t="s">
        <v>155</v>
      </c>
    </row>
    <row r="156" spans="1:3" ht="24.75" customHeight="1">
      <c r="A156" s="4">
        <v>153</v>
      </c>
      <c r="B156" s="5" t="str">
        <f>"朱珈宇"</f>
        <v>朱珈宇</v>
      </c>
      <c r="C156" s="5" t="s">
        <v>156</v>
      </c>
    </row>
    <row r="157" spans="1:3" ht="24.75" customHeight="1">
      <c r="A157" s="4">
        <v>154</v>
      </c>
      <c r="B157" s="5" t="str">
        <f>"李樱紫"</f>
        <v>李樱紫</v>
      </c>
      <c r="C157" s="5" t="s">
        <v>157</v>
      </c>
    </row>
    <row r="158" spans="1:3" ht="24.75" customHeight="1">
      <c r="A158" s="4">
        <v>155</v>
      </c>
      <c r="B158" s="5" t="str">
        <f>"王宽瑾"</f>
        <v>王宽瑾</v>
      </c>
      <c r="C158" s="5" t="s">
        <v>158</v>
      </c>
    </row>
    <row r="159" spans="1:3" ht="24.75" customHeight="1">
      <c r="A159" s="4">
        <v>156</v>
      </c>
      <c r="B159" s="5" t="str">
        <f>"陈满"</f>
        <v>陈满</v>
      </c>
      <c r="C159" s="5" t="s">
        <v>159</v>
      </c>
    </row>
    <row r="160" spans="1:3" ht="24.75" customHeight="1">
      <c r="A160" s="4">
        <v>157</v>
      </c>
      <c r="B160" s="5" t="str">
        <f>"王龙仁"</f>
        <v>王龙仁</v>
      </c>
      <c r="C160" s="5" t="s">
        <v>160</v>
      </c>
    </row>
    <row r="161" spans="1:3" ht="24.75" customHeight="1">
      <c r="A161" s="4">
        <v>158</v>
      </c>
      <c r="B161" s="5" t="str">
        <f>"张宏清"</f>
        <v>张宏清</v>
      </c>
      <c r="C161" s="5" t="s">
        <v>161</v>
      </c>
    </row>
    <row r="162" spans="1:3" ht="24.75" customHeight="1">
      <c r="A162" s="4">
        <v>159</v>
      </c>
      <c r="B162" s="5" t="str">
        <f>"张博"</f>
        <v>张博</v>
      </c>
      <c r="C162" s="5" t="s">
        <v>162</v>
      </c>
    </row>
    <row r="163" spans="1:3" ht="24.75" customHeight="1">
      <c r="A163" s="4">
        <v>160</v>
      </c>
      <c r="B163" s="5" t="str">
        <f>"符青艳"</f>
        <v>符青艳</v>
      </c>
      <c r="C163" s="5" t="s">
        <v>163</v>
      </c>
    </row>
    <row r="164" spans="1:3" ht="24.75" customHeight="1">
      <c r="A164" s="4">
        <v>161</v>
      </c>
      <c r="B164" s="5" t="str">
        <f>"徐琼华"</f>
        <v>徐琼华</v>
      </c>
      <c r="C164" s="5" t="s">
        <v>164</v>
      </c>
    </row>
    <row r="165" spans="1:3" ht="24.75" customHeight="1">
      <c r="A165" s="4">
        <v>162</v>
      </c>
      <c r="B165" s="5" t="str">
        <f>"许婷婷"</f>
        <v>许婷婷</v>
      </c>
      <c r="C165" s="5" t="s">
        <v>165</v>
      </c>
    </row>
    <row r="166" spans="1:3" ht="24.75" customHeight="1">
      <c r="A166" s="4">
        <v>163</v>
      </c>
      <c r="B166" s="5" t="str">
        <f>"邢增榆"</f>
        <v>邢增榆</v>
      </c>
      <c r="C166" s="5" t="s">
        <v>166</v>
      </c>
    </row>
    <row r="167" spans="1:3" ht="24.75" customHeight="1">
      <c r="A167" s="4">
        <v>164</v>
      </c>
      <c r="B167" s="5" t="str">
        <f>"陈艳丽"</f>
        <v>陈艳丽</v>
      </c>
      <c r="C167" s="5" t="s">
        <v>152</v>
      </c>
    </row>
    <row r="168" spans="1:3" ht="24.75" customHeight="1">
      <c r="A168" s="4">
        <v>165</v>
      </c>
      <c r="B168" s="5" t="str">
        <f>"谢雅竹"</f>
        <v>谢雅竹</v>
      </c>
      <c r="C168" s="5" t="s">
        <v>167</v>
      </c>
    </row>
    <row r="169" spans="1:3" ht="24.75" customHeight="1">
      <c r="A169" s="4">
        <v>166</v>
      </c>
      <c r="B169" s="5" t="str">
        <f>"曾定雨"</f>
        <v>曾定雨</v>
      </c>
      <c r="C169" s="5" t="s">
        <v>168</v>
      </c>
    </row>
    <row r="170" spans="1:3" ht="24.75" customHeight="1">
      <c r="A170" s="4">
        <v>167</v>
      </c>
      <c r="B170" s="5" t="str">
        <f>"王丽燕"</f>
        <v>王丽燕</v>
      </c>
      <c r="C170" s="5" t="s">
        <v>169</v>
      </c>
    </row>
    <row r="171" spans="1:3" ht="24.75" customHeight="1">
      <c r="A171" s="4">
        <v>168</v>
      </c>
      <c r="B171" s="5" t="str">
        <f>"邢艳冰"</f>
        <v>邢艳冰</v>
      </c>
      <c r="C171" s="5" t="s">
        <v>170</v>
      </c>
    </row>
    <row r="172" spans="1:3" ht="24.75" customHeight="1">
      <c r="A172" s="4">
        <v>169</v>
      </c>
      <c r="B172" s="5" t="str">
        <f>"麦娜"</f>
        <v>麦娜</v>
      </c>
      <c r="C172" s="5" t="s">
        <v>171</v>
      </c>
    </row>
    <row r="173" spans="1:3" ht="24.75" customHeight="1">
      <c r="A173" s="4">
        <v>170</v>
      </c>
      <c r="B173" s="5" t="str">
        <f>"赵开静"</f>
        <v>赵开静</v>
      </c>
      <c r="C173" s="5" t="s">
        <v>172</v>
      </c>
    </row>
    <row r="174" spans="1:3" ht="24.75" customHeight="1">
      <c r="A174" s="4">
        <v>171</v>
      </c>
      <c r="B174" s="5" t="str">
        <f>"陈小慧"</f>
        <v>陈小慧</v>
      </c>
      <c r="C174" s="5" t="s">
        <v>173</v>
      </c>
    </row>
    <row r="175" spans="1:3" ht="24.75" customHeight="1">
      <c r="A175" s="4">
        <v>172</v>
      </c>
      <c r="B175" s="5" t="str">
        <f>"何远兴"</f>
        <v>何远兴</v>
      </c>
      <c r="C175" s="5" t="s">
        <v>174</v>
      </c>
    </row>
    <row r="176" spans="1:3" ht="24.75" customHeight="1">
      <c r="A176" s="4">
        <v>173</v>
      </c>
      <c r="B176" s="5" t="str">
        <f>"蔡汝晔"</f>
        <v>蔡汝晔</v>
      </c>
      <c r="C176" s="5" t="s">
        <v>175</v>
      </c>
    </row>
    <row r="177" spans="1:3" ht="24.75" customHeight="1">
      <c r="A177" s="4">
        <v>174</v>
      </c>
      <c r="B177" s="5" t="str">
        <f>"冯征"</f>
        <v>冯征</v>
      </c>
      <c r="C177" s="5" t="s">
        <v>176</v>
      </c>
    </row>
    <row r="178" spans="1:3" ht="24.75" customHeight="1">
      <c r="A178" s="4">
        <v>175</v>
      </c>
      <c r="B178" s="5" t="str">
        <f>"王小丽"</f>
        <v>王小丽</v>
      </c>
      <c r="C178" s="5" t="s">
        <v>177</v>
      </c>
    </row>
    <row r="179" spans="1:3" ht="24.75" customHeight="1">
      <c r="A179" s="4">
        <v>176</v>
      </c>
      <c r="B179" s="5" t="str">
        <f>"王铭雷"</f>
        <v>王铭雷</v>
      </c>
      <c r="C179" s="5" t="s">
        <v>178</v>
      </c>
    </row>
    <row r="180" spans="1:3" ht="24.75" customHeight="1">
      <c r="A180" s="4">
        <v>177</v>
      </c>
      <c r="B180" s="5" t="str">
        <f>"王保景"</f>
        <v>王保景</v>
      </c>
      <c r="C180" s="5" t="s">
        <v>179</v>
      </c>
    </row>
    <row r="181" spans="1:3" ht="24.75" customHeight="1">
      <c r="A181" s="4">
        <v>178</v>
      </c>
      <c r="B181" s="5" t="str">
        <f>"韩明喜"</f>
        <v>韩明喜</v>
      </c>
      <c r="C181" s="5" t="s">
        <v>180</v>
      </c>
    </row>
    <row r="182" spans="1:3" ht="24.75" customHeight="1">
      <c r="A182" s="4">
        <v>179</v>
      </c>
      <c r="B182" s="5" t="str">
        <f>"王玉慧"</f>
        <v>王玉慧</v>
      </c>
      <c r="C182" s="5" t="s">
        <v>181</v>
      </c>
    </row>
    <row r="183" spans="1:3" ht="24.75" customHeight="1">
      <c r="A183" s="4">
        <v>180</v>
      </c>
      <c r="B183" s="5" t="str">
        <f>"王秋曼"</f>
        <v>王秋曼</v>
      </c>
      <c r="C183" s="5" t="s">
        <v>182</v>
      </c>
    </row>
    <row r="184" spans="1:3" ht="24.75" customHeight="1">
      <c r="A184" s="4">
        <v>181</v>
      </c>
      <c r="B184" s="5" t="str">
        <f>"潘琼玉"</f>
        <v>潘琼玉</v>
      </c>
      <c r="C184" s="5" t="s">
        <v>183</v>
      </c>
    </row>
    <row r="185" spans="1:3" ht="24.75" customHeight="1">
      <c r="A185" s="4">
        <v>182</v>
      </c>
      <c r="B185" s="5" t="str">
        <f>"王红妹"</f>
        <v>王红妹</v>
      </c>
      <c r="C185" s="5" t="s">
        <v>184</v>
      </c>
    </row>
    <row r="186" spans="1:3" ht="24.75" customHeight="1">
      <c r="A186" s="4">
        <v>183</v>
      </c>
      <c r="B186" s="5" t="str">
        <f>"朱仕权"</f>
        <v>朱仕权</v>
      </c>
      <c r="C186" s="5" t="s">
        <v>185</v>
      </c>
    </row>
    <row r="187" spans="1:3" ht="24.75" customHeight="1">
      <c r="A187" s="4">
        <v>184</v>
      </c>
      <c r="B187" s="5" t="str">
        <f>"杜心婉"</f>
        <v>杜心婉</v>
      </c>
      <c r="C187" s="5" t="s">
        <v>186</v>
      </c>
    </row>
    <row r="188" spans="1:3" ht="24.75" customHeight="1">
      <c r="A188" s="4">
        <v>185</v>
      </c>
      <c r="B188" s="5" t="str">
        <f>"郭教虹"</f>
        <v>郭教虹</v>
      </c>
      <c r="C188" s="5" t="s">
        <v>187</v>
      </c>
    </row>
    <row r="189" spans="1:3" ht="24.75" customHeight="1">
      <c r="A189" s="4">
        <v>186</v>
      </c>
      <c r="B189" s="5" t="str">
        <f>"郑国望"</f>
        <v>郑国望</v>
      </c>
      <c r="C189" s="5" t="s">
        <v>188</v>
      </c>
    </row>
    <row r="190" spans="1:3" ht="24.75" customHeight="1">
      <c r="A190" s="4">
        <v>187</v>
      </c>
      <c r="B190" s="5" t="str">
        <f>"廖月容"</f>
        <v>廖月容</v>
      </c>
      <c r="C190" s="5" t="s">
        <v>189</v>
      </c>
    </row>
    <row r="191" spans="1:3" ht="24.75" customHeight="1">
      <c r="A191" s="4">
        <v>188</v>
      </c>
      <c r="B191" s="5" t="str">
        <f>"陈秀引"</f>
        <v>陈秀引</v>
      </c>
      <c r="C191" s="5" t="s">
        <v>190</v>
      </c>
    </row>
    <row r="192" spans="1:3" ht="24.75" customHeight="1">
      <c r="A192" s="4">
        <v>189</v>
      </c>
      <c r="B192" s="5" t="str">
        <f>"兰家芸"</f>
        <v>兰家芸</v>
      </c>
      <c r="C192" s="5" t="s">
        <v>191</v>
      </c>
    </row>
    <row r="193" spans="1:3" ht="24.75" customHeight="1">
      <c r="A193" s="4">
        <v>190</v>
      </c>
      <c r="B193" s="5" t="str">
        <f>"周怡娴"</f>
        <v>周怡娴</v>
      </c>
      <c r="C193" s="5" t="s">
        <v>192</v>
      </c>
    </row>
    <row r="194" spans="1:3" ht="24.75" customHeight="1">
      <c r="A194" s="4">
        <v>191</v>
      </c>
      <c r="B194" s="5" t="str">
        <f>"吴代阳"</f>
        <v>吴代阳</v>
      </c>
      <c r="C194" s="5" t="s">
        <v>193</v>
      </c>
    </row>
    <row r="195" spans="1:3" ht="24.75" customHeight="1">
      <c r="A195" s="4">
        <v>192</v>
      </c>
      <c r="B195" s="5" t="str">
        <f>"林佳芳"</f>
        <v>林佳芳</v>
      </c>
      <c r="C195" s="5" t="s">
        <v>194</v>
      </c>
    </row>
    <row r="196" spans="1:3" ht="24.75" customHeight="1">
      <c r="A196" s="4">
        <v>193</v>
      </c>
      <c r="B196" s="5" t="str">
        <f>"甘少卿"</f>
        <v>甘少卿</v>
      </c>
      <c r="C196" s="5" t="s">
        <v>195</v>
      </c>
    </row>
    <row r="197" spans="1:3" ht="24.75" customHeight="1">
      <c r="A197" s="4">
        <v>194</v>
      </c>
      <c r="B197" s="5" t="str">
        <f>"郑小娜"</f>
        <v>郑小娜</v>
      </c>
      <c r="C197" s="5" t="s">
        <v>196</v>
      </c>
    </row>
    <row r="198" spans="1:3" ht="24.75" customHeight="1">
      <c r="A198" s="4">
        <v>195</v>
      </c>
      <c r="B198" s="5" t="str">
        <f>"王彩霞"</f>
        <v>王彩霞</v>
      </c>
      <c r="C198" s="5" t="s">
        <v>197</v>
      </c>
    </row>
    <row r="199" spans="1:3" ht="24.75" customHeight="1">
      <c r="A199" s="4">
        <v>196</v>
      </c>
      <c r="B199" s="5" t="str">
        <f>"王小珍"</f>
        <v>王小珍</v>
      </c>
      <c r="C199" s="5" t="s">
        <v>198</v>
      </c>
    </row>
    <row r="200" spans="1:3" ht="24.75" customHeight="1">
      <c r="A200" s="4">
        <v>197</v>
      </c>
      <c r="B200" s="5" t="str">
        <f>"秦静"</f>
        <v>秦静</v>
      </c>
      <c r="C200" s="5" t="s">
        <v>199</v>
      </c>
    </row>
    <row r="201" spans="1:3" ht="24.75" customHeight="1">
      <c r="A201" s="4">
        <v>198</v>
      </c>
      <c r="B201" s="5" t="str">
        <f>"郑维龙"</f>
        <v>郑维龙</v>
      </c>
      <c r="C201" s="5" t="s">
        <v>200</v>
      </c>
    </row>
    <row r="202" spans="1:3" ht="24.75" customHeight="1">
      <c r="A202" s="4">
        <v>199</v>
      </c>
      <c r="B202" s="5" t="str">
        <f>"赖雅婷"</f>
        <v>赖雅婷</v>
      </c>
      <c r="C202" s="5" t="s">
        <v>201</v>
      </c>
    </row>
    <row r="203" spans="1:3" ht="24.75" customHeight="1">
      <c r="A203" s="4">
        <v>200</v>
      </c>
      <c r="B203" s="5" t="str">
        <f>"谢海武"</f>
        <v>谢海武</v>
      </c>
      <c r="C203" s="5" t="s">
        <v>202</v>
      </c>
    </row>
    <row r="204" spans="1:3" ht="24.75" customHeight="1">
      <c r="A204" s="4">
        <v>201</v>
      </c>
      <c r="B204" s="5" t="str">
        <f>"黄娟"</f>
        <v>黄娟</v>
      </c>
      <c r="C204" s="5" t="s">
        <v>203</v>
      </c>
    </row>
    <row r="205" spans="1:3" ht="24.75" customHeight="1">
      <c r="A205" s="4">
        <v>202</v>
      </c>
      <c r="B205" s="5" t="str">
        <f>"李芳盈"</f>
        <v>李芳盈</v>
      </c>
      <c r="C205" s="5" t="s">
        <v>204</v>
      </c>
    </row>
    <row r="206" spans="1:3" ht="24.75" customHeight="1">
      <c r="A206" s="4">
        <v>203</v>
      </c>
      <c r="B206" s="5" t="str">
        <f>"郑志淋"</f>
        <v>郑志淋</v>
      </c>
      <c r="C206" s="5" t="s">
        <v>205</v>
      </c>
    </row>
    <row r="207" spans="1:3" ht="24.75" customHeight="1">
      <c r="A207" s="4">
        <v>204</v>
      </c>
      <c r="B207" s="5" t="str">
        <f>"王雅"</f>
        <v>王雅</v>
      </c>
      <c r="C207" s="5" t="s">
        <v>206</v>
      </c>
    </row>
    <row r="208" spans="1:3" ht="24.75" customHeight="1">
      <c r="A208" s="4">
        <v>205</v>
      </c>
      <c r="B208" s="5" t="str">
        <f>"曾文德"</f>
        <v>曾文德</v>
      </c>
      <c r="C208" s="5" t="s">
        <v>207</v>
      </c>
    </row>
    <row r="209" spans="1:3" ht="24.75" customHeight="1">
      <c r="A209" s="4">
        <v>206</v>
      </c>
      <c r="B209" s="5" t="str">
        <f>"李月华"</f>
        <v>李月华</v>
      </c>
      <c r="C209" s="5" t="s">
        <v>208</v>
      </c>
    </row>
    <row r="210" spans="1:3" ht="24.75" customHeight="1">
      <c r="A210" s="4">
        <v>207</v>
      </c>
      <c r="B210" s="5" t="str">
        <f>"羊小玲"</f>
        <v>羊小玲</v>
      </c>
      <c r="C210" s="5" t="s">
        <v>209</v>
      </c>
    </row>
    <row r="211" spans="1:3" ht="24.75" customHeight="1">
      <c r="A211" s="4">
        <v>208</v>
      </c>
      <c r="B211" s="5" t="str">
        <f>"吴冰"</f>
        <v>吴冰</v>
      </c>
      <c r="C211" s="5" t="s">
        <v>210</v>
      </c>
    </row>
    <row r="212" spans="1:3" ht="24.75" customHeight="1">
      <c r="A212" s="4">
        <v>209</v>
      </c>
      <c r="B212" s="5" t="str">
        <f>"王闻升"</f>
        <v>王闻升</v>
      </c>
      <c r="C212" s="5" t="s">
        <v>211</v>
      </c>
    </row>
    <row r="213" spans="1:3" ht="24.75" customHeight="1">
      <c r="A213" s="4">
        <v>210</v>
      </c>
      <c r="B213" s="5" t="str">
        <f>"陈美玲"</f>
        <v>陈美玲</v>
      </c>
      <c r="C213" s="5" t="s">
        <v>212</v>
      </c>
    </row>
    <row r="214" spans="1:3" ht="24.75" customHeight="1">
      <c r="A214" s="4">
        <v>211</v>
      </c>
      <c r="B214" s="5" t="str">
        <f>"谢静雯"</f>
        <v>谢静雯</v>
      </c>
      <c r="C214" s="5" t="s">
        <v>213</v>
      </c>
    </row>
    <row r="215" spans="1:3" ht="24.75" customHeight="1">
      <c r="A215" s="4">
        <v>212</v>
      </c>
      <c r="B215" s="5" t="str">
        <f>"孔德杨"</f>
        <v>孔德杨</v>
      </c>
      <c r="C215" s="5" t="s">
        <v>214</v>
      </c>
    </row>
    <row r="216" spans="1:3" ht="24.75" customHeight="1">
      <c r="A216" s="4">
        <v>213</v>
      </c>
      <c r="B216" s="5" t="str">
        <f>"麦美萍"</f>
        <v>麦美萍</v>
      </c>
      <c r="C216" s="5" t="s">
        <v>215</v>
      </c>
    </row>
    <row r="217" spans="1:3" ht="24.75" customHeight="1">
      <c r="A217" s="4">
        <v>214</v>
      </c>
      <c r="B217" s="5" t="str">
        <f>"黄都颖"</f>
        <v>黄都颖</v>
      </c>
      <c r="C217" s="5" t="s">
        <v>216</v>
      </c>
    </row>
    <row r="218" spans="1:3" ht="24.75" customHeight="1">
      <c r="A218" s="4">
        <v>215</v>
      </c>
      <c r="B218" s="5" t="str">
        <f>"吴阳丽"</f>
        <v>吴阳丽</v>
      </c>
      <c r="C218" s="5" t="s">
        <v>217</v>
      </c>
    </row>
    <row r="219" spans="1:3" ht="24.75" customHeight="1">
      <c r="A219" s="4">
        <v>216</v>
      </c>
      <c r="B219" s="5" t="str">
        <f>"王怡"</f>
        <v>王怡</v>
      </c>
      <c r="C219" s="5" t="s">
        <v>218</v>
      </c>
    </row>
    <row r="220" spans="1:3" ht="24.75" customHeight="1">
      <c r="A220" s="4">
        <v>217</v>
      </c>
      <c r="B220" s="5" t="str">
        <f>"罗昌浓"</f>
        <v>罗昌浓</v>
      </c>
      <c r="C220" s="5" t="s">
        <v>219</v>
      </c>
    </row>
    <row r="221" spans="1:3" ht="24.75" customHeight="1">
      <c r="A221" s="4">
        <v>218</v>
      </c>
      <c r="B221" s="5" t="str">
        <f>"虞佳佳"</f>
        <v>虞佳佳</v>
      </c>
      <c r="C221" s="5" t="s">
        <v>220</v>
      </c>
    </row>
    <row r="222" spans="1:3" ht="24.75" customHeight="1">
      <c r="A222" s="4">
        <v>219</v>
      </c>
      <c r="B222" s="5" t="str">
        <f>"谢佳颖"</f>
        <v>谢佳颖</v>
      </c>
      <c r="C222" s="5" t="s">
        <v>221</v>
      </c>
    </row>
    <row r="223" spans="1:3" ht="24.75" customHeight="1">
      <c r="A223" s="4">
        <v>220</v>
      </c>
      <c r="B223" s="5" t="str">
        <f>"吴晓蕾"</f>
        <v>吴晓蕾</v>
      </c>
      <c r="C223" s="5" t="s">
        <v>222</v>
      </c>
    </row>
    <row r="224" spans="1:3" ht="24.75" customHeight="1">
      <c r="A224" s="4">
        <v>221</v>
      </c>
      <c r="B224" s="5" t="str">
        <f>"王曼"</f>
        <v>王曼</v>
      </c>
      <c r="C224" s="5" t="s">
        <v>223</v>
      </c>
    </row>
    <row r="225" spans="1:3" ht="24.75" customHeight="1">
      <c r="A225" s="4">
        <v>222</v>
      </c>
      <c r="B225" s="5" t="str">
        <f>"文随方"</f>
        <v>文随方</v>
      </c>
      <c r="C225" s="5" t="s">
        <v>224</v>
      </c>
    </row>
    <row r="226" spans="1:3" ht="24.75" customHeight="1">
      <c r="A226" s="4">
        <v>223</v>
      </c>
      <c r="B226" s="5" t="str">
        <f>"李日泽"</f>
        <v>李日泽</v>
      </c>
      <c r="C226" s="5" t="s">
        <v>225</v>
      </c>
    </row>
    <row r="227" spans="1:3" ht="24.75" customHeight="1">
      <c r="A227" s="4">
        <v>224</v>
      </c>
      <c r="B227" s="5" t="str">
        <f>"伍荣辉"</f>
        <v>伍荣辉</v>
      </c>
      <c r="C227" s="5" t="s">
        <v>226</v>
      </c>
    </row>
    <row r="228" spans="1:3" ht="24.75" customHeight="1">
      <c r="A228" s="4">
        <v>225</v>
      </c>
      <c r="B228" s="5" t="str">
        <f>"黄晓兰"</f>
        <v>黄晓兰</v>
      </c>
      <c r="C228" s="5" t="s">
        <v>227</v>
      </c>
    </row>
    <row r="229" spans="1:3" ht="24.75" customHeight="1">
      <c r="A229" s="4">
        <v>226</v>
      </c>
      <c r="B229" s="5" t="str">
        <f>"徐冰"</f>
        <v>徐冰</v>
      </c>
      <c r="C229" s="5" t="s">
        <v>228</v>
      </c>
    </row>
    <row r="230" spans="1:3" ht="24.75" customHeight="1">
      <c r="A230" s="4">
        <v>227</v>
      </c>
      <c r="B230" s="5" t="str">
        <f>"薛子瞻"</f>
        <v>薛子瞻</v>
      </c>
      <c r="C230" s="5" t="s">
        <v>229</v>
      </c>
    </row>
    <row r="231" spans="1:3" ht="24.75" customHeight="1">
      <c r="A231" s="4">
        <v>228</v>
      </c>
      <c r="B231" s="5" t="str">
        <f>"张强"</f>
        <v>张强</v>
      </c>
      <c r="C231" s="5" t="s">
        <v>230</v>
      </c>
    </row>
    <row r="232" spans="1:3" ht="24.75" customHeight="1">
      <c r="A232" s="4">
        <v>229</v>
      </c>
      <c r="B232" s="5" t="str">
        <f>"张美妹"</f>
        <v>张美妹</v>
      </c>
      <c r="C232" s="5" t="s">
        <v>231</v>
      </c>
    </row>
    <row r="233" spans="1:3" ht="24.75" customHeight="1">
      <c r="A233" s="4">
        <v>230</v>
      </c>
      <c r="B233" s="5" t="str">
        <f>"程钰乔"</f>
        <v>程钰乔</v>
      </c>
      <c r="C233" s="5" t="s">
        <v>232</v>
      </c>
    </row>
    <row r="234" spans="1:3" ht="24.75" customHeight="1">
      <c r="A234" s="4">
        <v>231</v>
      </c>
      <c r="B234" s="5" t="str">
        <f>"杜俊俊"</f>
        <v>杜俊俊</v>
      </c>
      <c r="C234" s="5" t="s">
        <v>233</v>
      </c>
    </row>
    <row r="235" spans="1:3" ht="24.75" customHeight="1">
      <c r="A235" s="4">
        <v>232</v>
      </c>
      <c r="B235" s="5" t="str">
        <f>"杨昌政"</f>
        <v>杨昌政</v>
      </c>
      <c r="C235" s="5" t="s">
        <v>234</v>
      </c>
    </row>
    <row r="236" spans="1:3" ht="24.75" customHeight="1">
      <c r="A236" s="4">
        <v>233</v>
      </c>
      <c r="B236" s="5" t="str">
        <f>"刘美君"</f>
        <v>刘美君</v>
      </c>
      <c r="C236" s="5" t="s">
        <v>235</v>
      </c>
    </row>
    <row r="237" spans="1:3" ht="24.75" customHeight="1">
      <c r="A237" s="4">
        <v>234</v>
      </c>
      <c r="B237" s="5" t="str">
        <f>"谭春日"</f>
        <v>谭春日</v>
      </c>
      <c r="C237" s="5" t="s">
        <v>236</v>
      </c>
    </row>
    <row r="238" spans="1:3" ht="24.75" customHeight="1">
      <c r="A238" s="4">
        <v>235</v>
      </c>
      <c r="B238" s="5" t="str">
        <f>"陈鉴"</f>
        <v>陈鉴</v>
      </c>
      <c r="C238" s="5" t="s">
        <v>237</v>
      </c>
    </row>
    <row r="239" spans="1:3" ht="24.75" customHeight="1">
      <c r="A239" s="4">
        <v>236</v>
      </c>
      <c r="B239" s="5" t="str">
        <f>"朱少蕾"</f>
        <v>朱少蕾</v>
      </c>
      <c r="C239" s="5" t="s">
        <v>238</v>
      </c>
    </row>
    <row r="240" spans="1:3" ht="24.75" customHeight="1">
      <c r="A240" s="4">
        <v>237</v>
      </c>
      <c r="B240" s="5" t="str">
        <f>"符谷雨"</f>
        <v>符谷雨</v>
      </c>
      <c r="C240" s="5" t="s">
        <v>239</v>
      </c>
    </row>
    <row r="241" spans="1:3" ht="24.75" customHeight="1">
      <c r="A241" s="4">
        <v>238</v>
      </c>
      <c r="B241" s="5" t="str">
        <f>"符芳锐"</f>
        <v>符芳锐</v>
      </c>
      <c r="C241" s="5" t="s">
        <v>240</v>
      </c>
    </row>
    <row r="242" spans="1:3" ht="24.75" customHeight="1">
      <c r="A242" s="4">
        <v>239</v>
      </c>
      <c r="B242" s="5" t="str">
        <f>"龙思雨"</f>
        <v>龙思雨</v>
      </c>
      <c r="C242" s="5" t="s">
        <v>241</v>
      </c>
    </row>
    <row r="243" spans="1:3" ht="24.75" customHeight="1">
      <c r="A243" s="4">
        <v>240</v>
      </c>
      <c r="B243" s="5" t="str">
        <f>"黎潘汉"</f>
        <v>黎潘汉</v>
      </c>
      <c r="C243" s="5" t="s">
        <v>242</v>
      </c>
    </row>
    <row r="244" spans="1:3" ht="24.75" customHeight="1">
      <c r="A244" s="4">
        <v>241</v>
      </c>
      <c r="B244" s="5" t="str">
        <f>"徐艺华"</f>
        <v>徐艺华</v>
      </c>
      <c r="C244" s="5" t="s">
        <v>243</v>
      </c>
    </row>
    <row r="245" spans="1:3" ht="24.75" customHeight="1">
      <c r="A245" s="4">
        <v>242</v>
      </c>
      <c r="B245" s="5" t="str">
        <f>"陈海霞"</f>
        <v>陈海霞</v>
      </c>
      <c r="C245" s="5" t="s">
        <v>244</v>
      </c>
    </row>
    <row r="246" spans="1:3" ht="24.75" customHeight="1">
      <c r="A246" s="4">
        <v>243</v>
      </c>
      <c r="B246" s="5" t="str">
        <f>"王彩银"</f>
        <v>王彩银</v>
      </c>
      <c r="C246" s="5" t="s">
        <v>245</v>
      </c>
    </row>
    <row r="247" spans="1:3" ht="24.75" customHeight="1">
      <c r="A247" s="4">
        <v>244</v>
      </c>
      <c r="B247" s="5" t="str">
        <f>"吴春晓"</f>
        <v>吴春晓</v>
      </c>
      <c r="C247" s="5" t="s">
        <v>246</v>
      </c>
    </row>
    <row r="248" spans="1:3" ht="24.75" customHeight="1">
      <c r="A248" s="4">
        <v>245</v>
      </c>
      <c r="B248" s="5" t="str">
        <f>"黄碧"</f>
        <v>黄碧</v>
      </c>
      <c r="C248" s="5" t="s">
        <v>247</v>
      </c>
    </row>
    <row r="249" spans="1:3" ht="24.75" customHeight="1">
      <c r="A249" s="4">
        <v>246</v>
      </c>
      <c r="B249" s="5" t="str">
        <f>"冯海龙"</f>
        <v>冯海龙</v>
      </c>
      <c r="C249" s="5" t="s">
        <v>248</v>
      </c>
    </row>
    <row r="250" spans="1:3" ht="24.75" customHeight="1">
      <c r="A250" s="4">
        <v>247</v>
      </c>
      <c r="B250" s="5" t="str">
        <f>"吴承方"</f>
        <v>吴承方</v>
      </c>
      <c r="C250" s="5" t="s">
        <v>249</v>
      </c>
    </row>
    <row r="251" spans="1:3" ht="24.75" customHeight="1">
      <c r="A251" s="4">
        <v>248</v>
      </c>
      <c r="B251" s="5" t="str">
        <f>"谢美珍"</f>
        <v>谢美珍</v>
      </c>
      <c r="C251" s="5" t="s">
        <v>250</v>
      </c>
    </row>
    <row r="252" spans="1:3" ht="24.75" customHeight="1">
      <c r="A252" s="4">
        <v>249</v>
      </c>
      <c r="B252" s="5" t="str">
        <f>"陈晓红"</f>
        <v>陈晓红</v>
      </c>
      <c r="C252" s="5" t="s">
        <v>251</v>
      </c>
    </row>
    <row r="253" spans="1:3" ht="24.75" customHeight="1">
      <c r="A253" s="4">
        <v>250</v>
      </c>
      <c r="B253" s="5" t="str">
        <f>"潘郑"</f>
        <v>潘郑</v>
      </c>
      <c r="C253" s="5" t="s">
        <v>252</v>
      </c>
    </row>
    <row r="254" spans="1:3" ht="24.75" customHeight="1">
      <c r="A254" s="4">
        <v>251</v>
      </c>
      <c r="B254" s="5" t="str">
        <f>"冯小带"</f>
        <v>冯小带</v>
      </c>
      <c r="C254" s="5" t="s">
        <v>253</v>
      </c>
    </row>
    <row r="255" spans="1:3" ht="24.75" customHeight="1">
      <c r="A255" s="4">
        <v>252</v>
      </c>
      <c r="B255" s="5" t="str">
        <f>"蔡亦亮"</f>
        <v>蔡亦亮</v>
      </c>
      <c r="C255" s="5" t="s">
        <v>254</v>
      </c>
    </row>
    <row r="256" spans="1:3" ht="24.75" customHeight="1">
      <c r="A256" s="4">
        <v>253</v>
      </c>
      <c r="B256" s="5" t="str">
        <f>"王传良"</f>
        <v>王传良</v>
      </c>
      <c r="C256" s="5" t="s">
        <v>255</v>
      </c>
    </row>
    <row r="257" spans="1:3" ht="24.75" customHeight="1">
      <c r="A257" s="4">
        <v>254</v>
      </c>
      <c r="B257" s="5" t="str">
        <f>"邢雅梦"</f>
        <v>邢雅梦</v>
      </c>
      <c r="C257" s="5" t="s">
        <v>256</v>
      </c>
    </row>
    <row r="258" spans="1:3" ht="24.75" customHeight="1">
      <c r="A258" s="4">
        <v>255</v>
      </c>
      <c r="B258" s="5" t="str">
        <f>"陈学嘉"</f>
        <v>陈学嘉</v>
      </c>
      <c r="C258" s="5" t="s">
        <v>257</v>
      </c>
    </row>
    <row r="259" spans="1:3" ht="24.75" customHeight="1">
      <c r="A259" s="4">
        <v>256</v>
      </c>
      <c r="B259" s="5" t="str">
        <f>"李冬梅"</f>
        <v>李冬梅</v>
      </c>
      <c r="C259" s="5" t="s">
        <v>258</v>
      </c>
    </row>
    <row r="260" spans="1:3" ht="24.75" customHeight="1">
      <c r="A260" s="4">
        <v>257</v>
      </c>
      <c r="B260" s="5" t="str">
        <f>"苏丽丽"</f>
        <v>苏丽丽</v>
      </c>
      <c r="C260" s="5" t="s">
        <v>259</v>
      </c>
    </row>
    <row r="261" spans="1:3" ht="24.75" customHeight="1">
      <c r="A261" s="4">
        <v>258</v>
      </c>
      <c r="B261" s="5" t="str">
        <f>"羊强进"</f>
        <v>羊强进</v>
      </c>
      <c r="C261" s="5" t="s">
        <v>260</v>
      </c>
    </row>
    <row r="262" spans="1:3" ht="24.75" customHeight="1">
      <c r="A262" s="4">
        <v>259</v>
      </c>
      <c r="B262" s="5" t="str">
        <f>"王阿丽"</f>
        <v>王阿丽</v>
      </c>
      <c r="C262" s="5" t="s">
        <v>261</v>
      </c>
    </row>
    <row r="263" spans="1:3" ht="24.75" customHeight="1">
      <c r="A263" s="4">
        <v>260</v>
      </c>
      <c r="B263" s="5" t="str">
        <f>"曾海霞"</f>
        <v>曾海霞</v>
      </c>
      <c r="C263" s="5" t="s">
        <v>262</v>
      </c>
    </row>
    <row r="264" spans="1:3" ht="24.75" customHeight="1">
      <c r="A264" s="4">
        <v>261</v>
      </c>
      <c r="B264" s="5" t="str">
        <f>"梁小敏"</f>
        <v>梁小敏</v>
      </c>
      <c r="C264" s="5" t="s">
        <v>263</v>
      </c>
    </row>
    <row r="265" spans="1:3" ht="24.75" customHeight="1">
      <c r="A265" s="4">
        <v>262</v>
      </c>
      <c r="B265" s="5" t="str">
        <f>"钟尊静"</f>
        <v>钟尊静</v>
      </c>
      <c r="C265" s="5" t="s">
        <v>264</v>
      </c>
    </row>
    <row r="266" spans="1:3" ht="24.75" customHeight="1">
      <c r="A266" s="4">
        <v>263</v>
      </c>
      <c r="B266" s="5" t="str">
        <f>"王彩霞"</f>
        <v>王彩霞</v>
      </c>
      <c r="C266" s="5" t="s">
        <v>265</v>
      </c>
    </row>
    <row r="267" spans="1:3" ht="24.75" customHeight="1">
      <c r="A267" s="4">
        <v>264</v>
      </c>
      <c r="B267" s="5" t="str">
        <f>"陆宇婵"</f>
        <v>陆宇婵</v>
      </c>
      <c r="C267" s="5" t="s">
        <v>266</v>
      </c>
    </row>
    <row r="268" spans="1:3" ht="24.75" customHeight="1">
      <c r="A268" s="4">
        <v>265</v>
      </c>
      <c r="B268" s="5" t="str">
        <f>"林道睿"</f>
        <v>林道睿</v>
      </c>
      <c r="C268" s="5" t="s">
        <v>267</v>
      </c>
    </row>
    <row r="269" spans="1:3" ht="24.75" customHeight="1">
      <c r="A269" s="4">
        <v>266</v>
      </c>
      <c r="B269" s="5" t="str">
        <f>"伍燕敏"</f>
        <v>伍燕敏</v>
      </c>
      <c r="C269" s="5" t="s">
        <v>268</v>
      </c>
    </row>
    <row r="270" spans="1:3" ht="24.75" customHeight="1">
      <c r="A270" s="4">
        <v>267</v>
      </c>
      <c r="B270" s="5" t="str">
        <f>"许振椿"</f>
        <v>许振椿</v>
      </c>
      <c r="C270" s="5" t="s">
        <v>269</v>
      </c>
    </row>
    <row r="271" spans="1:3" ht="24.75" customHeight="1">
      <c r="A271" s="4">
        <v>268</v>
      </c>
      <c r="B271" s="5" t="str">
        <f>"黄丹丹"</f>
        <v>黄丹丹</v>
      </c>
      <c r="C271" s="5" t="s">
        <v>270</v>
      </c>
    </row>
    <row r="272" spans="1:3" ht="24.75" customHeight="1">
      <c r="A272" s="4">
        <v>269</v>
      </c>
      <c r="B272" s="5" t="str">
        <f>"林德雪"</f>
        <v>林德雪</v>
      </c>
      <c r="C272" s="5" t="s">
        <v>271</v>
      </c>
    </row>
    <row r="273" spans="1:3" ht="24.75" customHeight="1">
      <c r="A273" s="4">
        <v>270</v>
      </c>
      <c r="B273" s="5" t="str">
        <f>"潘富曼"</f>
        <v>潘富曼</v>
      </c>
      <c r="C273" s="5" t="s">
        <v>272</v>
      </c>
    </row>
    <row r="274" spans="1:3" ht="24.75" customHeight="1">
      <c r="A274" s="4">
        <v>271</v>
      </c>
      <c r="B274" s="5" t="str">
        <f>"黄良源"</f>
        <v>黄良源</v>
      </c>
      <c r="C274" s="5" t="s">
        <v>273</v>
      </c>
    </row>
    <row r="275" spans="1:3" ht="24.75" customHeight="1">
      <c r="A275" s="4">
        <v>272</v>
      </c>
      <c r="B275" s="5" t="str">
        <f>"罗海娟"</f>
        <v>罗海娟</v>
      </c>
      <c r="C275" s="5" t="s">
        <v>274</v>
      </c>
    </row>
    <row r="276" spans="1:3" ht="24.75" customHeight="1">
      <c r="A276" s="4">
        <v>273</v>
      </c>
      <c r="B276" s="5" t="str">
        <f>"黄山"</f>
        <v>黄山</v>
      </c>
      <c r="C276" s="5" t="s">
        <v>275</v>
      </c>
    </row>
    <row r="277" spans="1:3" ht="24.75" customHeight="1">
      <c r="A277" s="4">
        <v>274</v>
      </c>
      <c r="B277" s="5" t="str">
        <f>"王腾峰"</f>
        <v>王腾峰</v>
      </c>
      <c r="C277" s="5" t="s">
        <v>276</v>
      </c>
    </row>
    <row r="278" spans="1:3" ht="24.75" customHeight="1">
      <c r="A278" s="4">
        <v>275</v>
      </c>
      <c r="B278" s="5" t="str">
        <f>"韩晶"</f>
        <v>韩晶</v>
      </c>
      <c r="C278" s="5" t="s">
        <v>277</v>
      </c>
    </row>
    <row r="279" spans="1:3" ht="24.75" customHeight="1">
      <c r="A279" s="4">
        <v>276</v>
      </c>
      <c r="B279" s="5" t="str">
        <f>"章莹莹"</f>
        <v>章莹莹</v>
      </c>
      <c r="C279" s="5" t="s">
        <v>278</v>
      </c>
    </row>
    <row r="280" spans="1:3" ht="24.75" customHeight="1">
      <c r="A280" s="4">
        <v>277</v>
      </c>
      <c r="B280" s="5" t="str">
        <f>"李佳玲"</f>
        <v>李佳玲</v>
      </c>
      <c r="C280" s="5" t="s">
        <v>279</v>
      </c>
    </row>
    <row r="281" spans="1:3" ht="24.75" customHeight="1">
      <c r="A281" s="4">
        <v>278</v>
      </c>
      <c r="B281" s="5" t="str">
        <f>"宋智强"</f>
        <v>宋智强</v>
      </c>
      <c r="C281" s="5" t="s">
        <v>280</v>
      </c>
    </row>
    <row r="282" spans="1:3" ht="24.75" customHeight="1">
      <c r="A282" s="4">
        <v>279</v>
      </c>
      <c r="B282" s="5" t="str">
        <f>"冯行志"</f>
        <v>冯行志</v>
      </c>
      <c r="C282" s="5" t="s">
        <v>281</v>
      </c>
    </row>
    <row r="283" spans="1:3" ht="24.75" customHeight="1">
      <c r="A283" s="4">
        <v>280</v>
      </c>
      <c r="B283" s="5" t="str">
        <f>"李爱梅"</f>
        <v>李爱梅</v>
      </c>
      <c r="C283" s="5" t="s">
        <v>282</v>
      </c>
    </row>
    <row r="284" spans="1:3" ht="24.75" customHeight="1">
      <c r="A284" s="4">
        <v>281</v>
      </c>
      <c r="B284" s="5" t="str">
        <f>"孙鸿畑"</f>
        <v>孙鸿畑</v>
      </c>
      <c r="C284" s="5" t="s">
        <v>283</v>
      </c>
    </row>
    <row r="285" spans="1:3" ht="24.75" customHeight="1">
      <c r="A285" s="4">
        <v>282</v>
      </c>
      <c r="B285" s="5" t="str">
        <f>"王咸弟"</f>
        <v>王咸弟</v>
      </c>
      <c r="C285" s="5" t="s">
        <v>284</v>
      </c>
    </row>
    <row r="286" spans="1:3" ht="24.75" customHeight="1">
      <c r="A286" s="4">
        <v>283</v>
      </c>
      <c r="B286" s="5" t="str">
        <f>"庄仁飞"</f>
        <v>庄仁飞</v>
      </c>
      <c r="C286" s="5" t="s">
        <v>285</v>
      </c>
    </row>
    <row r="287" spans="1:3" ht="24.75" customHeight="1">
      <c r="A287" s="4">
        <v>284</v>
      </c>
      <c r="B287" s="5" t="str">
        <f>"王化成"</f>
        <v>王化成</v>
      </c>
      <c r="C287" s="5" t="s">
        <v>286</v>
      </c>
    </row>
    <row r="288" spans="1:3" ht="24.75" customHeight="1">
      <c r="A288" s="4">
        <v>285</v>
      </c>
      <c r="B288" s="5" t="str">
        <f>"李康"</f>
        <v>李康</v>
      </c>
      <c r="C288" s="5" t="s">
        <v>287</v>
      </c>
    </row>
    <row r="289" spans="1:3" ht="24.75" customHeight="1">
      <c r="A289" s="4">
        <v>286</v>
      </c>
      <c r="B289" s="5" t="str">
        <f>"莫翠妃"</f>
        <v>莫翠妃</v>
      </c>
      <c r="C289" s="5" t="s">
        <v>288</v>
      </c>
    </row>
    <row r="290" spans="1:3" ht="24.75" customHeight="1">
      <c r="A290" s="4">
        <v>287</v>
      </c>
      <c r="B290" s="5" t="str">
        <f>"王孟"</f>
        <v>王孟</v>
      </c>
      <c r="C290" s="5" t="s">
        <v>289</v>
      </c>
    </row>
    <row r="291" spans="1:3" ht="24.75" customHeight="1">
      <c r="A291" s="4">
        <v>288</v>
      </c>
      <c r="B291" s="5" t="str">
        <f>"何菁菁"</f>
        <v>何菁菁</v>
      </c>
      <c r="C291" s="5" t="s">
        <v>290</v>
      </c>
    </row>
    <row r="292" spans="1:3" ht="24.75" customHeight="1">
      <c r="A292" s="4">
        <v>289</v>
      </c>
      <c r="B292" s="5" t="str">
        <f>"陈娆"</f>
        <v>陈娆</v>
      </c>
      <c r="C292" s="5" t="s">
        <v>291</v>
      </c>
    </row>
    <row r="293" spans="1:3" ht="24.75" customHeight="1">
      <c r="A293" s="4">
        <v>290</v>
      </c>
      <c r="B293" s="5" t="str">
        <f>"庞宇"</f>
        <v>庞宇</v>
      </c>
      <c r="C293" s="5" t="s">
        <v>292</v>
      </c>
    </row>
    <row r="294" spans="1:3" ht="24.75" customHeight="1">
      <c r="A294" s="4">
        <v>291</v>
      </c>
      <c r="B294" s="5" t="str">
        <f>"伍理权"</f>
        <v>伍理权</v>
      </c>
      <c r="C294" s="5" t="s">
        <v>293</v>
      </c>
    </row>
    <row r="295" spans="1:3" ht="24.75" customHeight="1">
      <c r="A295" s="4">
        <v>292</v>
      </c>
      <c r="B295" s="5" t="str">
        <f>"王河创"</f>
        <v>王河创</v>
      </c>
      <c r="C295" s="5" t="s">
        <v>294</v>
      </c>
    </row>
    <row r="296" spans="1:3" ht="24.75" customHeight="1">
      <c r="A296" s="4">
        <v>293</v>
      </c>
      <c r="B296" s="5" t="str">
        <f>"曾子谦"</f>
        <v>曾子谦</v>
      </c>
      <c r="C296" s="5" t="s">
        <v>295</v>
      </c>
    </row>
    <row r="297" spans="1:3" ht="24.75" customHeight="1">
      <c r="A297" s="4">
        <v>294</v>
      </c>
      <c r="B297" s="5" t="str">
        <f>"陈善应"</f>
        <v>陈善应</v>
      </c>
      <c r="C297" s="5" t="s">
        <v>296</v>
      </c>
    </row>
    <row r="298" spans="1:3" ht="24.75" customHeight="1">
      <c r="A298" s="4">
        <v>295</v>
      </c>
      <c r="B298" s="5" t="str">
        <f>"蓝洁"</f>
        <v>蓝洁</v>
      </c>
      <c r="C298" s="5" t="s">
        <v>297</v>
      </c>
    </row>
    <row r="299" spans="1:3" ht="24.75" customHeight="1">
      <c r="A299" s="4">
        <v>296</v>
      </c>
      <c r="B299" s="5" t="str">
        <f>"郑金金"</f>
        <v>郑金金</v>
      </c>
      <c r="C299" s="5" t="s">
        <v>298</v>
      </c>
    </row>
    <row r="300" spans="1:3" ht="24.75" customHeight="1">
      <c r="A300" s="4">
        <v>297</v>
      </c>
      <c r="B300" s="5" t="str">
        <f>"唐磊"</f>
        <v>唐磊</v>
      </c>
      <c r="C300" s="5" t="s">
        <v>299</v>
      </c>
    </row>
    <row r="301" spans="1:3" ht="24.75" customHeight="1">
      <c r="A301" s="4">
        <v>298</v>
      </c>
      <c r="B301" s="5" t="str">
        <f>"王丽"</f>
        <v>王丽</v>
      </c>
      <c r="C301" s="5" t="s">
        <v>300</v>
      </c>
    </row>
    <row r="302" spans="1:3" ht="24.75" customHeight="1">
      <c r="A302" s="4">
        <v>299</v>
      </c>
      <c r="B302" s="5" t="str">
        <f>"曾宏耀"</f>
        <v>曾宏耀</v>
      </c>
      <c r="C302" s="5" t="s">
        <v>301</v>
      </c>
    </row>
    <row r="303" spans="1:3" ht="24.75" customHeight="1">
      <c r="A303" s="4">
        <v>300</v>
      </c>
      <c r="B303" s="5" t="str">
        <f>"谢丽莲"</f>
        <v>谢丽莲</v>
      </c>
      <c r="C303" s="5" t="s">
        <v>302</v>
      </c>
    </row>
    <row r="304" spans="1:3" ht="24.75" customHeight="1">
      <c r="A304" s="4">
        <v>301</v>
      </c>
      <c r="B304" s="5" t="str">
        <f>"俞书斌"</f>
        <v>俞书斌</v>
      </c>
      <c r="C304" s="5" t="s">
        <v>303</v>
      </c>
    </row>
    <row r="305" spans="1:3" ht="24.75" customHeight="1">
      <c r="A305" s="4">
        <v>302</v>
      </c>
      <c r="B305" s="5" t="str">
        <f>"殷承斌"</f>
        <v>殷承斌</v>
      </c>
      <c r="C305" s="5" t="s">
        <v>304</v>
      </c>
    </row>
    <row r="306" spans="1:3" ht="24.75" customHeight="1">
      <c r="A306" s="4">
        <v>303</v>
      </c>
      <c r="B306" s="5" t="str">
        <f>"王丽霞"</f>
        <v>王丽霞</v>
      </c>
      <c r="C306" s="5" t="s">
        <v>305</v>
      </c>
    </row>
    <row r="307" spans="1:3" ht="24.75" customHeight="1">
      <c r="A307" s="4">
        <v>304</v>
      </c>
      <c r="B307" s="5" t="str">
        <f>"李观平"</f>
        <v>李观平</v>
      </c>
      <c r="C307" s="5" t="s">
        <v>306</v>
      </c>
    </row>
    <row r="308" spans="1:3" ht="24.75" customHeight="1">
      <c r="A308" s="4">
        <v>305</v>
      </c>
      <c r="B308" s="5" t="str">
        <f>"齐静"</f>
        <v>齐静</v>
      </c>
      <c r="C308" s="5" t="s">
        <v>307</v>
      </c>
    </row>
    <row r="309" spans="1:3" ht="24.75" customHeight="1">
      <c r="A309" s="4">
        <v>306</v>
      </c>
      <c r="B309" s="5" t="str">
        <f>"李海霞"</f>
        <v>李海霞</v>
      </c>
      <c r="C309" s="5" t="s">
        <v>308</v>
      </c>
    </row>
    <row r="310" spans="1:3" ht="24.75" customHeight="1">
      <c r="A310" s="4">
        <v>307</v>
      </c>
      <c r="B310" s="5" t="str">
        <f>"刘德霞"</f>
        <v>刘德霞</v>
      </c>
      <c r="C310" s="5" t="s">
        <v>309</v>
      </c>
    </row>
    <row r="311" spans="1:3" ht="24.75" customHeight="1">
      <c r="A311" s="4">
        <v>308</v>
      </c>
      <c r="B311" s="5" t="str">
        <f>"陈日花"</f>
        <v>陈日花</v>
      </c>
      <c r="C311" s="5" t="s">
        <v>310</v>
      </c>
    </row>
    <row r="312" spans="1:3" ht="24.75" customHeight="1">
      <c r="A312" s="4">
        <v>309</v>
      </c>
      <c r="B312" s="5" t="str">
        <f>"谢绵飞"</f>
        <v>谢绵飞</v>
      </c>
      <c r="C312" s="5" t="s">
        <v>311</v>
      </c>
    </row>
    <row r="313" spans="1:3" ht="24.75" customHeight="1">
      <c r="A313" s="4">
        <v>310</v>
      </c>
      <c r="B313" s="5" t="str">
        <f>"王丽梨"</f>
        <v>王丽梨</v>
      </c>
      <c r="C313" s="5" t="s">
        <v>312</v>
      </c>
    </row>
    <row r="314" spans="1:3" ht="24.75" customHeight="1">
      <c r="A314" s="4">
        <v>311</v>
      </c>
      <c r="B314" s="5" t="str">
        <f>"吕丹女"</f>
        <v>吕丹女</v>
      </c>
      <c r="C314" s="5" t="s">
        <v>313</v>
      </c>
    </row>
    <row r="315" spans="1:3" ht="24.75" customHeight="1">
      <c r="A315" s="4">
        <v>312</v>
      </c>
      <c r="B315" s="5" t="str">
        <f>"符永倩"</f>
        <v>符永倩</v>
      </c>
      <c r="C315" s="5" t="s">
        <v>314</v>
      </c>
    </row>
    <row r="316" spans="1:3" ht="24.75" customHeight="1">
      <c r="A316" s="4">
        <v>313</v>
      </c>
      <c r="B316" s="5" t="str">
        <f>"洪绵鹏"</f>
        <v>洪绵鹏</v>
      </c>
      <c r="C316" s="5" t="s">
        <v>315</v>
      </c>
    </row>
    <row r="317" spans="1:3" ht="24.75" customHeight="1">
      <c r="A317" s="4">
        <v>314</v>
      </c>
      <c r="B317" s="5" t="str">
        <f>"林秋飞"</f>
        <v>林秋飞</v>
      </c>
      <c r="C317" s="5" t="s">
        <v>316</v>
      </c>
    </row>
    <row r="318" spans="1:3" ht="24.75" customHeight="1">
      <c r="A318" s="4">
        <v>315</v>
      </c>
      <c r="B318" s="5" t="str">
        <f>"陈璟"</f>
        <v>陈璟</v>
      </c>
      <c r="C318" s="5" t="s">
        <v>317</v>
      </c>
    </row>
    <row r="319" spans="1:3" ht="24.75" customHeight="1">
      <c r="A319" s="4">
        <v>316</v>
      </c>
      <c r="B319" s="5" t="str">
        <f>"苏立秋"</f>
        <v>苏立秋</v>
      </c>
      <c r="C319" s="5" t="s">
        <v>318</v>
      </c>
    </row>
    <row r="320" spans="1:3" ht="24.75" customHeight="1">
      <c r="A320" s="4">
        <v>317</v>
      </c>
      <c r="B320" s="5" t="str">
        <f>"傅人吉"</f>
        <v>傅人吉</v>
      </c>
      <c r="C320" s="5" t="s">
        <v>304</v>
      </c>
    </row>
    <row r="321" spans="1:3" ht="24.75" customHeight="1">
      <c r="A321" s="4">
        <v>318</v>
      </c>
      <c r="B321" s="5" t="str">
        <f>"钟秋梅"</f>
        <v>钟秋梅</v>
      </c>
      <c r="C321" s="5" t="s">
        <v>319</v>
      </c>
    </row>
    <row r="322" spans="1:3" ht="24.75" customHeight="1">
      <c r="A322" s="4">
        <v>319</v>
      </c>
      <c r="B322" s="5" t="str">
        <f>"贺姿璇"</f>
        <v>贺姿璇</v>
      </c>
      <c r="C322" s="5" t="s">
        <v>320</v>
      </c>
    </row>
    <row r="323" spans="1:3" ht="24.75" customHeight="1">
      <c r="A323" s="4">
        <v>320</v>
      </c>
      <c r="B323" s="5" t="str">
        <f>"王玲转"</f>
        <v>王玲转</v>
      </c>
      <c r="C323" s="5" t="s">
        <v>321</v>
      </c>
    </row>
    <row r="324" spans="1:3" ht="24.75" customHeight="1">
      <c r="A324" s="4">
        <v>321</v>
      </c>
      <c r="B324" s="5" t="str">
        <f>"王裕"</f>
        <v>王裕</v>
      </c>
      <c r="C324" s="5" t="s">
        <v>322</v>
      </c>
    </row>
    <row r="325" spans="1:3" ht="24.75" customHeight="1">
      <c r="A325" s="4">
        <v>322</v>
      </c>
      <c r="B325" s="5" t="str">
        <f>"许环浪"</f>
        <v>许环浪</v>
      </c>
      <c r="C325" s="5" t="s">
        <v>323</v>
      </c>
    </row>
    <row r="326" spans="1:3" ht="24.75" customHeight="1">
      <c r="A326" s="4">
        <v>323</v>
      </c>
      <c r="B326" s="5" t="str">
        <f>"文昌钰"</f>
        <v>文昌钰</v>
      </c>
      <c r="C326" s="5" t="s">
        <v>324</v>
      </c>
    </row>
    <row r="327" spans="1:3" ht="24.75" customHeight="1">
      <c r="A327" s="4">
        <v>324</v>
      </c>
      <c r="B327" s="5" t="str">
        <f>"金春焕"</f>
        <v>金春焕</v>
      </c>
      <c r="C327" s="5" t="s">
        <v>325</v>
      </c>
    </row>
    <row r="328" spans="1:3" ht="24.75" customHeight="1">
      <c r="A328" s="4">
        <v>325</v>
      </c>
      <c r="B328" s="5" t="str">
        <f>"许灵湘"</f>
        <v>许灵湘</v>
      </c>
      <c r="C328" s="5" t="s">
        <v>326</v>
      </c>
    </row>
    <row r="329" spans="1:3" ht="24.75" customHeight="1">
      <c r="A329" s="4">
        <v>326</v>
      </c>
      <c r="B329" s="5" t="str">
        <f>"林晓妹"</f>
        <v>林晓妹</v>
      </c>
      <c r="C329" s="5" t="s">
        <v>327</v>
      </c>
    </row>
    <row r="330" spans="1:3" ht="24.75" customHeight="1">
      <c r="A330" s="4">
        <v>327</v>
      </c>
      <c r="B330" s="5" t="str">
        <f>"杨一山"</f>
        <v>杨一山</v>
      </c>
      <c r="C330" s="5" t="s">
        <v>328</v>
      </c>
    </row>
    <row r="331" spans="1:3" ht="24.75" customHeight="1">
      <c r="A331" s="4">
        <v>328</v>
      </c>
      <c r="B331" s="5" t="str">
        <f>"周环"</f>
        <v>周环</v>
      </c>
      <c r="C331" s="5" t="s">
        <v>329</v>
      </c>
    </row>
    <row r="332" spans="1:3" ht="24.75" customHeight="1">
      <c r="A332" s="4">
        <v>329</v>
      </c>
      <c r="B332" s="5" t="str">
        <f>"林方芳 "</f>
        <v>林方芳 </v>
      </c>
      <c r="C332" s="5" t="s">
        <v>330</v>
      </c>
    </row>
    <row r="333" spans="1:3" ht="24.75" customHeight="1">
      <c r="A333" s="4">
        <v>330</v>
      </c>
      <c r="B333" s="5" t="str">
        <f>"万娜"</f>
        <v>万娜</v>
      </c>
      <c r="C333" s="5" t="s">
        <v>331</v>
      </c>
    </row>
    <row r="334" spans="1:3" ht="24.75" customHeight="1">
      <c r="A334" s="4">
        <v>331</v>
      </c>
      <c r="B334" s="5" t="str">
        <f>"谢思文"</f>
        <v>谢思文</v>
      </c>
      <c r="C334" s="5" t="s">
        <v>332</v>
      </c>
    </row>
    <row r="335" spans="1:3" ht="24.75" customHeight="1">
      <c r="A335" s="4">
        <v>332</v>
      </c>
      <c r="B335" s="5" t="str">
        <f>"陈云娇"</f>
        <v>陈云娇</v>
      </c>
      <c r="C335" s="5" t="s">
        <v>333</v>
      </c>
    </row>
    <row r="336" spans="1:3" ht="24.75" customHeight="1">
      <c r="A336" s="4">
        <v>333</v>
      </c>
      <c r="B336" s="5" t="str">
        <f>"陈永造"</f>
        <v>陈永造</v>
      </c>
      <c r="C336" s="5" t="s">
        <v>334</v>
      </c>
    </row>
    <row r="337" spans="1:3" ht="24.75" customHeight="1">
      <c r="A337" s="4">
        <v>334</v>
      </c>
      <c r="B337" s="5" t="str">
        <f>"陈玲"</f>
        <v>陈玲</v>
      </c>
      <c r="C337" s="5" t="s">
        <v>335</v>
      </c>
    </row>
    <row r="338" spans="1:3" ht="24.75" customHeight="1">
      <c r="A338" s="4">
        <v>335</v>
      </c>
      <c r="B338" s="5" t="str">
        <f>"符雪"</f>
        <v>符雪</v>
      </c>
      <c r="C338" s="5" t="s">
        <v>336</v>
      </c>
    </row>
    <row r="339" spans="1:3" ht="24.75" customHeight="1">
      <c r="A339" s="4">
        <v>336</v>
      </c>
      <c r="B339" s="5" t="str">
        <f>"陈雅婷"</f>
        <v>陈雅婷</v>
      </c>
      <c r="C339" s="5" t="s">
        <v>337</v>
      </c>
    </row>
    <row r="340" spans="1:3" ht="24.75" customHeight="1">
      <c r="A340" s="4">
        <v>337</v>
      </c>
      <c r="B340" s="5" t="str">
        <f>"曾万诚"</f>
        <v>曾万诚</v>
      </c>
      <c r="C340" s="5" t="s">
        <v>338</v>
      </c>
    </row>
    <row r="341" spans="1:3" ht="24.75" customHeight="1">
      <c r="A341" s="4">
        <v>338</v>
      </c>
      <c r="B341" s="5" t="str">
        <f>"王晓翠"</f>
        <v>王晓翠</v>
      </c>
      <c r="C341" s="5" t="s">
        <v>339</v>
      </c>
    </row>
    <row r="342" spans="1:3" ht="24.75" customHeight="1">
      <c r="A342" s="4">
        <v>339</v>
      </c>
      <c r="B342" s="5" t="str">
        <f>"王盈"</f>
        <v>王盈</v>
      </c>
      <c r="C342" s="5" t="s">
        <v>340</v>
      </c>
    </row>
    <row r="343" spans="1:3" ht="24.75" customHeight="1">
      <c r="A343" s="4">
        <v>340</v>
      </c>
      <c r="B343" s="5" t="str">
        <f>"刘瑾"</f>
        <v>刘瑾</v>
      </c>
      <c r="C343" s="5" t="s">
        <v>341</v>
      </c>
    </row>
    <row r="344" spans="1:3" ht="24.75" customHeight="1">
      <c r="A344" s="4">
        <v>341</v>
      </c>
      <c r="B344" s="5" t="str">
        <f>"彭淼"</f>
        <v>彭淼</v>
      </c>
      <c r="C344" s="5" t="s">
        <v>342</v>
      </c>
    </row>
    <row r="345" spans="1:3" ht="24.75" customHeight="1">
      <c r="A345" s="4">
        <v>342</v>
      </c>
      <c r="B345" s="5" t="str">
        <f>"王琪"</f>
        <v>王琪</v>
      </c>
      <c r="C345" s="5" t="s">
        <v>343</v>
      </c>
    </row>
    <row r="346" spans="1:3" ht="24.75" customHeight="1">
      <c r="A346" s="4">
        <v>343</v>
      </c>
      <c r="B346" s="5" t="str">
        <f>"林奕含"</f>
        <v>林奕含</v>
      </c>
      <c r="C346" s="5" t="s">
        <v>344</v>
      </c>
    </row>
    <row r="347" spans="1:3" ht="24.75" customHeight="1">
      <c r="A347" s="4">
        <v>344</v>
      </c>
      <c r="B347" s="5" t="str">
        <f>"邱文青"</f>
        <v>邱文青</v>
      </c>
      <c r="C347" s="5" t="s">
        <v>345</v>
      </c>
    </row>
    <row r="348" spans="1:3" ht="24.75" customHeight="1">
      <c r="A348" s="4">
        <v>345</v>
      </c>
      <c r="B348" s="5" t="str">
        <f>"符珍珍"</f>
        <v>符珍珍</v>
      </c>
      <c r="C348" s="5" t="s">
        <v>346</v>
      </c>
    </row>
    <row r="349" spans="1:3" ht="24.75" customHeight="1">
      <c r="A349" s="4">
        <v>346</v>
      </c>
      <c r="B349" s="5" t="str">
        <f>"林青虹"</f>
        <v>林青虹</v>
      </c>
      <c r="C349" s="5" t="s">
        <v>347</v>
      </c>
    </row>
    <row r="350" spans="1:3" ht="24.75" customHeight="1">
      <c r="A350" s="4">
        <v>347</v>
      </c>
      <c r="B350" s="5" t="str">
        <f>"廖小咪"</f>
        <v>廖小咪</v>
      </c>
      <c r="C350" s="5" t="s">
        <v>348</v>
      </c>
    </row>
    <row r="351" spans="1:3" ht="24.75" customHeight="1">
      <c r="A351" s="4">
        <v>348</v>
      </c>
      <c r="B351" s="5" t="str">
        <f>"李振丽"</f>
        <v>李振丽</v>
      </c>
      <c r="C351" s="5" t="s">
        <v>349</v>
      </c>
    </row>
    <row r="352" spans="1:3" ht="24.75" customHeight="1">
      <c r="A352" s="4">
        <v>349</v>
      </c>
      <c r="B352" s="5" t="str">
        <f>"洪彩妹"</f>
        <v>洪彩妹</v>
      </c>
      <c r="C352" s="5" t="s">
        <v>350</v>
      </c>
    </row>
    <row r="353" spans="1:3" ht="24.75" customHeight="1">
      <c r="A353" s="4">
        <v>350</v>
      </c>
      <c r="B353" s="5" t="str">
        <f>"刘晶岩"</f>
        <v>刘晶岩</v>
      </c>
      <c r="C353" s="5" t="s">
        <v>351</v>
      </c>
    </row>
    <row r="354" spans="1:3" ht="24.75" customHeight="1">
      <c r="A354" s="4">
        <v>351</v>
      </c>
      <c r="B354" s="5" t="str">
        <f>"何井爱"</f>
        <v>何井爱</v>
      </c>
      <c r="C354" s="5" t="s">
        <v>352</v>
      </c>
    </row>
    <row r="355" spans="1:3" ht="24.75" customHeight="1">
      <c r="A355" s="4">
        <v>352</v>
      </c>
      <c r="B355" s="5" t="str">
        <f>"毛文芳"</f>
        <v>毛文芳</v>
      </c>
      <c r="C355" s="5" t="s">
        <v>353</v>
      </c>
    </row>
    <row r="356" spans="1:3" ht="24.75" customHeight="1">
      <c r="A356" s="4">
        <v>353</v>
      </c>
      <c r="B356" s="5" t="str">
        <f>"李佳佳"</f>
        <v>李佳佳</v>
      </c>
      <c r="C356" s="5" t="s">
        <v>354</v>
      </c>
    </row>
    <row r="357" spans="1:3" ht="24.75" customHeight="1">
      <c r="A357" s="4">
        <v>354</v>
      </c>
      <c r="B357" s="5" t="str">
        <f>"羊怀带"</f>
        <v>羊怀带</v>
      </c>
      <c r="C357" s="5" t="s">
        <v>355</v>
      </c>
    </row>
    <row r="358" spans="1:3" ht="24.75" customHeight="1">
      <c r="A358" s="4">
        <v>355</v>
      </c>
      <c r="B358" s="5" t="str">
        <f>"程丽萍"</f>
        <v>程丽萍</v>
      </c>
      <c r="C358" s="5" t="s">
        <v>356</v>
      </c>
    </row>
    <row r="359" spans="1:3" ht="24.75" customHeight="1">
      <c r="A359" s="4">
        <v>356</v>
      </c>
      <c r="B359" s="5" t="str">
        <f>"张二玲"</f>
        <v>张二玲</v>
      </c>
      <c r="C359" s="5" t="s">
        <v>357</v>
      </c>
    </row>
    <row r="360" spans="1:3" ht="24.75" customHeight="1">
      <c r="A360" s="4">
        <v>357</v>
      </c>
      <c r="B360" s="5" t="str">
        <f>"冯元哲"</f>
        <v>冯元哲</v>
      </c>
      <c r="C360" s="5" t="s">
        <v>358</v>
      </c>
    </row>
    <row r="361" spans="1:3" ht="24.75" customHeight="1">
      <c r="A361" s="4">
        <v>358</v>
      </c>
      <c r="B361" s="5" t="str">
        <f>"李冬雪"</f>
        <v>李冬雪</v>
      </c>
      <c r="C361" s="5" t="s">
        <v>359</v>
      </c>
    </row>
    <row r="362" spans="1:3" ht="24.75" customHeight="1">
      <c r="A362" s="4">
        <v>359</v>
      </c>
      <c r="B362" s="5" t="str">
        <f>"邓媛"</f>
        <v>邓媛</v>
      </c>
      <c r="C362" s="5" t="s">
        <v>360</v>
      </c>
    </row>
    <row r="363" spans="1:3" ht="24.75" customHeight="1">
      <c r="A363" s="4">
        <v>360</v>
      </c>
      <c r="B363" s="5" t="str">
        <f>"张鹏"</f>
        <v>张鹏</v>
      </c>
      <c r="C363" s="5" t="s">
        <v>361</v>
      </c>
    </row>
    <row r="364" spans="1:3" ht="24.75" customHeight="1">
      <c r="A364" s="4">
        <v>361</v>
      </c>
      <c r="B364" s="5" t="str">
        <f>"邱捷捷"</f>
        <v>邱捷捷</v>
      </c>
      <c r="C364" s="5" t="s">
        <v>362</v>
      </c>
    </row>
    <row r="365" spans="1:3" ht="24.75" customHeight="1">
      <c r="A365" s="4">
        <v>362</v>
      </c>
      <c r="B365" s="5" t="str">
        <f>"陈春菊"</f>
        <v>陈春菊</v>
      </c>
      <c r="C365" s="5" t="s">
        <v>363</v>
      </c>
    </row>
    <row r="366" spans="1:3" ht="24.75" customHeight="1">
      <c r="A366" s="4">
        <v>363</v>
      </c>
      <c r="B366" s="5" t="str">
        <f>"莫雪妮"</f>
        <v>莫雪妮</v>
      </c>
      <c r="C366" s="5" t="s">
        <v>364</v>
      </c>
    </row>
    <row r="367" spans="1:3" ht="24.75" customHeight="1">
      <c r="A367" s="4">
        <v>364</v>
      </c>
      <c r="B367" s="5" t="str">
        <f>"王丽君"</f>
        <v>王丽君</v>
      </c>
      <c r="C367" s="5" t="s">
        <v>365</v>
      </c>
    </row>
    <row r="368" spans="1:3" ht="24.75" customHeight="1">
      <c r="A368" s="4">
        <v>365</v>
      </c>
      <c r="B368" s="5" t="str">
        <f>"宋家豪"</f>
        <v>宋家豪</v>
      </c>
      <c r="C368" s="5" t="s">
        <v>366</v>
      </c>
    </row>
    <row r="369" spans="1:3" ht="24.75" customHeight="1">
      <c r="A369" s="4">
        <v>366</v>
      </c>
      <c r="B369" s="5" t="str">
        <f>"陈岩玲"</f>
        <v>陈岩玲</v>
      </c>
      <c r="C369" s="5" t="s">
        <v>367</v>
      </c>
    </row>
    <row r="370" spans="1:3" ht="24.75" customHeight="1">
      <c r="A370" s="4">
        <v>367</v>
      </c>
      <c r="B370" s="5" t="str">
        <f>"莫新嫩"</f>
        <v>莫新嫩</v>
      </c>
      <c r="C370" s="5" t="s">
        <v>368</v>
      </c>
    </row>
    <row r="371" spans="1:3" ht="24.75" customHeight="1">
      <c r="A371" s="4">
        <v>368</v>
      </c>
      <c r="B371" s="5" t="str">
        <f>"吴友珍"</f>
        <v>吴友珍</v>
      </c>
      <c r="C371" s="5" t="s">
        <v>369</v>
      </c>
    </row>
    <row r="372" spans="1:3" ht="24.75" customHeight="1">
      <c r="A372" s="4">
        <v>369</v>
      </c>
      <c r="B372" s="5" t="str">
        <f>"白雅美"</f>
        <v>白雅美</v>
      </c>
      <c r="C372" s="5" t="s">
        <v>370</v>
      </c>
    </row>
    <row r="373" spans="1:3" ht="24.75" customHeight="1">
      <c r="A373" s="4">
        <v>370</v>
      </c>
      <c r="B373" s="5" t="str">
        <f>"杨适华"</f>
        <v>杨适华</v>
      </c>
      <c r="C373" s="5" t="s">
        <v>371</v>
      </c>
    </row>
    <row r="374" spans="1:3" ht="24.75" customHeight="1">
      <c r="A374" s="4">
        <v>371</v>
      </c>
      <c r="B374" s="5" t="str">
        <f>"邓燕萍"</f>
        <v>邓燕萍</v>
      </c>
      <c r="C374" s="5" t="s">
        <v>372</v>
      </c>
    </row>
    <row r="375" spans="1:3" ht="24.75" customHeight="1">
      <c r="A375" s="4">
        <v>372</v>
      </c>
      <c r="B375" s="5" t="str">
        <f>"刘艺璇"</f>
        <v>刘艺璇</v>
      </c>
      <c r="C375" s="5" t="s">
        <v>373</v>
      </c>
    </row>
    <row r="376" spans="1:3" ht="24.75" customHeight="1">
      <c r="A376" s="4">
        <v>373</v>
      </c>
      <c r="B376" s="5" t="str">
        <f>"邢慧子"</f>
        <v>邢慧子</v>
      </c>
      <c r="C376" s="5" t="s">
        <v>374</v>
      </c>
    </row>
    <row r="377" spans="1:3" ht="24.75" customHeight="1">
      <c r="A377" s="4">
        <v>374</v>
      </c>
      <c r="B377" s="5" t="str">
        <f>"孙三凤"</f>
        <v>孙三凤</v>
      </c>
      <c r="C377" s="5" t="s">
        <v>375</v>
      </c>
    </row>
    <row r="378" spans="1:3" ht="24.75" customHeight="1">
      <c r="A378" s="4">
        <v>375</v>
      </c>
      <c r="B378" s="5" t="str">
        <f>"卓书梅"</f>
        <v>卓书梅</v>
      </c>
      <c r="C378" s="5" t="s">
        <v>376</v>
      </c>
    </row>
    <row r="379" spans="1:3" ht="24.75" customHeight="1">
      <c r="A379" s="4">
        <v>376</v>
      </c>
      <c r="B379" s="5" t="str">
        <f>"劳兰娇"</f>
        <v>劳兰娇</v>
      </c>
      <c r="C379" s="5" t="s">
        <v>377</v>
      </c>
    </row>
    <row r="380" spans="1:3" ht="24.75" customHeight="1">
      <c r="A380" s="4">
        <v>377</v>
      </c>
      <c r="B380" s="5" t="str">
        <f>"邱颖"</f>
        <v>邱颖</v>
      </c>
      <c r="C380" s="5" t="s">
        <v>378</v>
      </c>
    </row>
    <row r="381" spans="1:3" ht="24.75" customHeight="1">
      <c r="A381" s="4">
        <v>378</v>
      </c>
      <c r="B381" s="5" t="str">
        <f>"梁英花"</f>
        <v>梁英花</v>
      </c>
      <c r="C381" s="5" t="s">
        <v>379</v>
      </c>
    </row>
    <row r="382" spans="1:3" ht="24.75" customHeight="1">
      <c r="A382" s="4">
        <v>379</v>
      </c>
      <c r="B382" s="5" t="str">
        <f>"何瑞鹤"</f>
        <v>何瑞鹤</v>
      </c>
      <c r="C382" s="5" t="s">
        <v>380</v>
      </c>
    </row>
    <row r="383" spans="1:3" ht="24.75" customHeight="1">
      <c r="A383" s="4">
        <v>380</v>
      </c>
      <c r="B383" s="5" t="str">
        <f>"王贤孔"</f>
        <v>王贤孔</v>
      </c>
      <c r="C383" s="5" t="s">
        <v>381</v>
      </c>
    </row>
    <row r="384" spans="1:3" ht="24.75" customHeight="1">
      <c r="A384" s="4">
        <v>381</v>
      </c>
      <c r="B384" s="5" t="str">
        <f>"符赞威"</f>
        <v>符赞威</v>
      </c>
      <c r="C384" s="5" t="s">
        <v>382</v>
      </c>
    </row>
    <row r="385" spans="1:3" ht="24.75" customHeight="1">
      <c r="A385" s="4">
        <v>382</v>
      </c>
      <c r="B385" s="5" t="str">
        <f>"秦娇嫩"</f>
        <v>秦娇嫩</v>
      </c>
      <c r="C385" s="5" t="s">
        <v>383</v>
      </c>
    </row>
    <row r="386" spans="1:3" ht="24.75" customHeight="1">
      <c r="A386" s="4">
        <v>383</v>
      </c>
      <c r="B386" s="5" t="str">
        <f>"王俞云"</f>
        <v>王俞云</v>
      </c>
      <c r="C386" s="5" t="s">
        <v>384</v>
      </c>
    </row>
    <row r="387" spans="1:3" ht="24.75" customHeight="1">
      <c r="A387" s="4">
        <v>384</v>
      </c>
      <c r="B387" s="5" t="str">
        <f>"李明财"</f>
        <v>李明财</v>
      </c>
      <c r="C387" s="5" t="s">
        <v>385</v>
      </c>
    </row>
    <row r="388" spans="1:3" ht="24.75" customHeight="1">
      <c r="A388" s="4">
        <v>385</v>
      </c>
      <c r="B388" s="5" t="str">
        <f>"王毅"</f>
        <v>王毅</v>
      </c>
      <c r="C388" s="5" t="s">
        <v>386</v>
      </c>
    </row>
    <row r="389" spans="1:3" ht="24.75" customHeight="1">
      <c r="A389" s="4">
        <v>386</v>
      </c>
      <c r="B389" s="5" t="str">
        <f>"王品然"</f>
        <v>王品然</v>
      </c>
      <c r="C389" s="5" t="s">
        <v>387</v>
      </c>
    </row>
    <row r="390" spans="1:3" ht="24.75" customHeight="1">
      <c r="A390" s="4">
        <v>387</v>
      </c>
      <c r="B390" s="5" t="str">
        <f>"陈基诚"</f>
        <v>陈基诚</v>
      </c>
      <c r="C390" s="5" t="s">
        <v>388</v>
      </c>
    </row>
    <row r="391" spans="1:3" ht="24.75" customHeight="1">
      <c r="A391" s="4">
        <v>388</v>
      </c>
      <c r="B391" s="5" t="str">
        <f>"黄恺迪"</f>
        <v>黄恺迪</v>
      </c>
      <c r="C391" s="5" t="s">
        <v>389</v>
      </c>
    </row>
    <row r="392" spans="1:3" ht="24.75" customHeight="1">
      <c r="A392" s="4">
        <v>389</v>
      </c>
      <c r="B392" s="5" t="str">
        <f>"王业江"</f>
        <v>王业江</v>
      </c>
      <c r="C392" s="5" t="s">
        <v>390</v>
      </c>
    </row>
    <row r="393" spans="1:3" ht="24.75" customHeight="1">
      <c r="A393" s="4">
        <v>390</v>
      </c>
      <c r="B393" s="5" t="str">
        <f>"莫庄文"</f>
        <v>莫庄文</v>
      </c>
      <c r="C393" s="5" t="s">
        <v>391</v>
      </c>
    </row>
    <row r="394" spans="1:3" ht="24.75" customHeight="1">
      <c r="A394" s="4">
        <v>391</v>
      </c>
      <c r="B394" s="5" t="str">
        <f>"李靖"</f>
        <v>李靖</v>
      </c>
      <c r="C394" s="5" t="s">
        <v>392</v>
      </c>
    </row>
    <row r="395" spans="1:3" ht="24.75" customHeight="1">
      <c r="A395" s="4">
        <v>392</v>
      </c>
      <c r="B395" s="5" t="str">
        <f>"羊菊丽"</f>
        <v>羊菊丽</v>
      </c>
      <c r="C395" s="5" t="s">
        <v>393</v>
      </c>
    </row>
    <row r="396" spans="1:3" ht="24.75" customHeight="1">
      <c r="A396" s="4">
        <v>393</v>
      </c>
      <c r="B396" s="5" t="str">
        <f>"符文莹"</f>
        <v>符文莹</v>
      </c>
      <c r="C396" s="5" t="s">
        <v>394</v>
      </c>
    </row>
    <row r="397" spans="1:3" ht="24.75" customHeight="1">
      <c r="A397" s="4">
        <v>394</v>
      </c>
      <c r="B397" s="5" t="str">
        <f>"邓炜"</f>
        <v>邓炜</v>
      </c>
      <c r="C397" s="5" t="s">
        <v>395</v>
      </c>
    </row>
    <row r="398" spans="1:3" ht="24.75" customHeight="1">
      <c r="A398" s="4">
        <v>395</v>
      </c>
      <c r="B398" s="5" t="str">
        <f>"杨川"</f>
        <v>杨川</v>
      </c>
      <c r="C398" s="5" t="s">
        <v>396</v>
      </c>
    </row>
    <row r="399" spans="1:3" ht="24.75" customHeight="1">
      <c r="A399" s="4">
        <v>396</v>
      </c>
      <c r="B399" s="5" t="str">
        <f>"吕驰"</f>
        <v>吕驰</v>
      </c>
      <c r="C399" s="5" t="s">
        <v>397</v>
      </c>
    </row>
    <row r="400" spans="1:3" ht="24.75" customHeight="1">
      <c r="A400" s="4">
        <v>397</v>
      </c>
      <c r="B400" s="5" t="str">
        <f>"刘彩红"</f>
        <v>刘彩红</v>
      </c>
      <c r="C400" s="5" t="s">
        <v>398</v>
      </c>
    </row>
    <row r="401" spans="1:3" ht="24.75" customHeight="1">
      <c r="A401" s="4">
        <v>398</v>
      </c>
      <c r="B401" s="5" t="str">
        <f>"卢佑烹"</f>
        <v>卢佑烹</v>
      </c>
      <c r="C401" s="5" t="s">
        <v>399</v>
      </c>
    </row>
    <row r="402" spans="1:3" ht="24.75" customHeight="1">
      <c r="A402" s="4">
        <v>399</v>
      </c>
      <c r="B402" s="5" t="str">
        <f>"王文莉"</f>
        <v>王文莉</v>
      </c>
      <c r="C402" s="5" t="s">
        <v>400</v>
      </c>
    </row>
    <row r="403" spans="1:3" ht="24.75" customHeight="1">
      <c r="A403" s="4">
        <v>400</v>
      </c>
      <c r="B403" s="5" t="str">
        <f>"张欢欢"</f>
        <v>张欢欢</v>
      </c>
      <c r="C403" s="5" t="s">
        <v>401</v>
      </c>
    </row>
    <row r="404" spans="1:3" ht="24.75" customHeight="1">
      <c r="A404" s="4">
        <v>401</v>
      </c>
      <c r="B404" s="5" t="str">
        <f>"林长女"</f>
        <v>林长女</v>
      </c>
      <c r="C404" s="5" t="s">
        <v>402</v>
      </c>
    </row>
    <row r="405" spans="1:3" ht="24.75" customHeight="1">
      <c r="A405" s="4">
        <v>402</v>
      </c>
      <c r="B405" s="5" t="str">
        <f>"廖孝培"</f>
        <v>廖孝培</v>
      </c>
      <c r="C405" s="5" t="s">
        <v>403</v>
      </c>
    </row>
    <row r="406" spans="1:3" ht="24.75" customHeight="1">
      <c r="A406" s="4">
        <v>403</v>
      </c>
      <c r="B406" s="5" t="str">
        <f>"符方媚"</f>
        <v>符方媚</v>
      </c>
      <c r="C406" s="5" t="s">
        <v>404</v>
      </c>
    </row>
    <row r="407" spans="1:3" ht="24.75" customHeight="1">
      <c r="A407" s="4">
        <v>404</v>
      </c>
      <c r="B407" s="5" t="str">
        <f>"陈淑蓝"</f>
        <v>陈淑蓝</v>
      </c>
      <c r="C407" s="5" t="s">
        <v>405</v>
      </c>
    </row>
    <row r="408" spans="1:3" ht="24.75" customHeight="1">
      <c r="A408" s="4">
        <v>405</v>
      </c>
      <c r="B408" s="5" t="str">
        <f>"文宇铭"</f>
        <v>文宇铭</v>
      </c>
      <c r="C408" s="5" t="s">
        <v>406</v>
      </c>
    </row>
    <row r="409" spans="1:3" ht="24.75" customHeight="1">
      <c r="A409" s="4">
        <v>406</v>
      </c>
      <c r="B409" s="5" t="str">
        <f>"曾小敏"</f>
        <v>曾小敏</v>
      </c>
      <c r="C409" s="5" t="s">
        <v>407</v>
      </c>
    </row>
    <row r="410" spans="1:3" ht="24.75" customHeight="1">
      <c r="A410" s="4">
        <v>407</v>
      </c>
      <c r="B410" s="5" t="str">
        <f>"郭美带"</f>
        <v>郭美带</v>
      </c>
      <c r="C410" s="5" t="s">
        <v>408</v>
      </c>
    </row>
    <row r="411" spans="1:3" ht="24.75" customHeight="1">
      <c r="A411" s="4">
        <v>408</v>
      </c>
      <c r="B411" s="5" t="str">
        <f>"罗家"</f>
        <v>罗家</v>
      </c>
      <c r="C411" s="5" t="s">
        <v>409</v>
      </c>
    </row>
    <row r="412" spans="1:3" ht="24.75" customHeight="1">
      <c r="A412" s="4">
        <v>409</v>
      </c>
      <c r="B412" s="5" t="str">
        <f>"王博"</f>
        <v>王博</v>
      </c>
      <c r="C412" s="5" t="s">
        <v>410</v>
      </c>
    </row>
    <row r="413" spans="1:3" ht="24.75" customHeight="1">
      <c r="A413" s="4">
        <v>410</v>
      </c>
      <c r="B413" s="5" t="str">
        <f>"王康锦"</f>
        <v>王康锦</v>
      </c>
      <c r="C413" s="5" t="s">
        <v>411</v>
      </c>
    </row>
    <row r="414" spans="1:3" ht="24.75" customHeight="1">
      <c r="A414" s="4">
        <v>411</v>
      </c>
      <c r="B414" s="5" t="str">
        <f>"穆秋霖"</f>
        <v>穆秋霖</v>
      </c>
      <c r="C414" s="5" t="s">
        <v>412</v>
      </c>
    </row>
    <row r="415" spans="1:3" ht="24.75" customHeight="1">
      <c r="A415" s="4">
        <v>412</v>
      </c>
      <c r="B415" s="5" t="str">
        <f>"蔡莹"</f>
        <v>蔡莹</v>
      </c>
      <c r="C415" s="5" t="s">
        <v>413</v>
      </c>
    </row>
    <row r="416" spans="1:3" ht="24.75" customHeight="1">
      <c r="A416" s="4">
        <v>413</v>
      </c>
      <c r="B416" s="5" t="str">
        <f>"陈小燕"</f>
        <v>陈小燕</v>
      </c>
      <c r="C416" s="5" t="s">
        <v>414</v>
      </c>
    </row>
    <row r="417" spans="1:3" ht="24.75" customHeight="1">
      <c r="A417" s="4">
        <v>414</v>
      </c>
      <c r="B417" s="5" t="str">
        <f>"刘元衡"</f>
        <v>刘元衡</v>
      </c>
      <c r="C417" s="5" t="s">
        <v>415</v>
      </c>
    </row>
    <row r="418" spans="1:3" ht="24.75" customHeight="1">
      <c r="A418" s="4">
        <v>415</v>
      </c>
      <c r="B418" s="5" t="str">
        <f>"符家慧"</f>
        <v>符家慧</v>
      </c>
      <c r="C418" s="5" t="s">
        <v>416</v>
      </c>
    </row>
    <row r="419" spans="1:3" ht="24.75" customHeight="1">
      <c r="A419" s="4">
        <v>416</v>
      </c>
      <c r="B419" s="5" t="str">
        <f>"文良春"</f>
        <v>文良春</v>
      </c>
      <c r="C419" s="5" t="s">
        <v>417</v>
      </c>
    </row>
    <row r="420" spans="1:3" ht="24.75" customHeight="1">
      <c r="A420" s="4">
        <v>417</v>
      </c>
      <c r="B420" s="5" t="str">
        <f>"罗建华"</f>
        <v>罗建华</v>
      </c>
      <c r="C420" s="5" t="s">
        <v>418</v>
      </c>
    </row>
    <row r="421" spans="1:3" ht="24.75" customHeight="1">
      <c r="A421" s="4">
        <v>418</v>
      </c>
      <c r="B421" s="5" t="str">
        <f>"吴奇敏"</f>
        <v>吴奇敏</v>
      </c>
      <c r="C421" s="5" t="s">
        <v>419</v>
      </c>
    </row>
    <row r="422" spans="1:3" ht="24.75" customHeight="1">
      <c r="A422" s="4">
        <v>419</v>
      </c>
      <c r="B422" s="5" t="str">
        <f>"陈石养"</f>
        <v>陈石养</v>
      </c>
      <c r="C422" s="5" t="s">
        <v>420</v>
      </c>
    </row>
    <row r="423" spans="1:3" ht="24.75" customHeight="1">
      <c r="A423" s="4">
        <v>420</v>
      </c>
      <c r="B423" s="5" t="str">
        <f>"邓苏萍"</f>
        <v>邓苏萍</v>
      </c>
      <c r="C423" s="5" t="s">
        <v>421</v>
      </c>
    </row>
    <row r="424" spans="1:3" ht="24.75" customHeight="1">
      <c r="A424" s="4">
        <v>421</v>
      </c>
      <c r="B424" s="5" t="str">
        <f>"郭金善"</f>
        <v>郭金善</v>
      </c>
      <c r="C424" s="5" t="s">
        <v>422</v>
      </c>
    </row>
    <row r="425" spans="1:3" ht="24.75" customHeight="1">
      <c r="A425" s="4">
        <v>422</v>
      </c>
      <c r="B425" s="5" t="str">
        <f>"周涵"</f>
        <v>周涵</v>
      </c>
      <c r="C425" s="5" t="s">
        <v>423</v>
      </c>
    </row>
    <row r="426" spans="1:3" ht="24.75" customHeight="1">
      <c r="A426" s="4">
        <v>423</v>
      </c>
      <c r="B426" s="5" t="str">
        <f>"胡旭东"</f>
        <v>胡旭东</v>
      </c>
      <c r="C426" s="5" t="s">
        <v>424</v>
      </c>
    </row>
    <row r="427" spans="1:3" ht="24.75" customHeight="1">
      <c r="A427" s="4">
        <v>424</v>
      </c>
      <c r="B427" s="5" t="str">
        <f>"张秀娟"</f>
        <v>张秀娟</v>
      </c>
      <c r="C427" s="5" t="s">
        <v>425</v>
      </c>
    </row>
    <row r="428" spans="1:3" ht="24.75" customHeight="1">
      <c r="A428" s="4">
        <v>425</v>
      </c>
      <c r="B428" s="5" t="str">
        <f>"林燕子"</f>
        <v>林燕子</v>
      </c>
      <c r="C428" s="5" t="s">
        <v>426</v>
      </c>
    </row>
    <row r="429" spans="1:3" ht="24.75" customHeight="1">
      <c r="A429" s="4">
        <v>426</v>
      </c>
      <c r="B429" s="5" t="str">
        <f>"陈雯艳"</f>
        <v>陈雯艳</v>
      </c>
      <c r="C429" s="5" t="s">
        <v>427</v>
      </c>
    </row>
    <row r="430" spans="1:3" ht="24.75" customHeight="1">
      <c r="A430" s="4">
        <v>427</v>
      </c>
      <c r="B430" s="5" t="str">
        <f>"吴乾女"</f>
        <v>吴乾女</v>
      </c>
      <c r="C430" s="5" t="s">
        <v>428</v>
      </c>
    </row>
    <row r="431" spans="1:3" ht="24.75" customHeight="1">
      <c r="A431" s="4">
        <v>428</v>
      </c>
      <c r="B431" s="5" t="str">
        <f>"云嘉钰"</f>
        <v>云嘉钰</v>
      </c>
      <c r="C431" s="5" t="s">
        <v>429</v>
      </c>
    </row>
    <row r="432" spans="1:3" ht="24.75" customHeight="1">
      <c r="A432" s="4">
        <v>429</v>
      </c>
      <c r="B432" s="5" t="str">
        <f>"刘晓雪"</f>
        <v>刘晓雪</v>
      </c>
      <c r="C432" s="5" t="s">
        <v>430</v>
      </c>
    </row>
    <row r="433" spans="1:3" ht="24.75" customHeight="1">
      <c r="A433" s="4">
        <v>430</v>
      </c>
      <c r="B433" s="5" t="str">
        <f>"石朝怡"</f>
        <v>石朝怡</v>
      </c>
      <c r="C433" s="5" t="s">
        <v>431</v>
      </c>
    </row>
    <row r="434" spans="1:3" ht="24.75" customHeight="1">
      <c r="A434" s="4">
        <v>431</v>
      </c>
      <c r="B434" s="5" t="str">
        <f>"邓聪豪"</f>
        <v>邓聪豪</v>
      </c>
      <c r="C434" s="5" t="s">
        <v>432</v>
      </c>
    </row>
    <row r="435" spans="1:3" ht="24.75" customHeight="1">
      <c r="A435" s="4">
        <v>432</v>
      </c>
      <c r="B435" s="5" t="str">
        <f>"秦瑞邈"</f>
        <v>秦瑞邈</v>
      </c>
      <c r="C435" s="5" t="s">
        <v>433</v>
      </c>
    </row>
    <row r="436" spans="1:3" ht="24.75" customHeight="1">
      <c r="A436" s="4">
        <v>433</v>
      </c>
      <c r="B436" s="5" t="str">
        <f>"薛乾丽"</f>
        <v>薛乾丽</v>
      </c>
      <c r="C436" s="5" t="s">
        <v>434</v>
      </c>
    </row>
    <row r="437" spans="1:3" ht="24.75" customHeight="1">
      <c r="A437" s="4">
        <v>434</v>
      </c>
      <c r="B437" s="5" t="str">
        <f>"王顺灯"</f>
        <v>王顺灯</v>
      </c>
      <c r="C437" s="5" t="s">
        <v>435</v>
      </c>
    </row>
    <row r="438" spans="1:3" ht="24.75" customHeight="1">
      <c r="A438" s="4">
        <v>435</v>
      </c>
      <c r="B438" s="5" t="str">
        <f>"李立轩"</f>
        <v>李立轩</v>
      </c>
      <c r="C438" s="5" t="s">
        <v>436</v>
      </c>
    </row>
    <row r="439" spans="1:3" ht="24.75" customHeight="1">
      <c r="A439" s="4">
        <v>436</v>
      </c>
      <c r="B439" s="5" t="str">
        <f>"蔡妃"</f>
        <v>蔡妃</v>
      </c>
      <c r="C439" s="5" t="s">
        <v>437</v>
      </c>
    </row>
    <row r="440" spans="1:3" ht="24.75" customHeight="1">
      <c r="A440" s="4">
        <v>437</v>
      </c>
      <c r="B440" s="5" t="str">
        <f>"李红剑"</f>
        <v>李红剑</v>
      </c>
      <c r="C440" s="5" t="s">
        <v>438</v>
      </c>
    </row>
    <row r="441" spans="1:3" ht="24.75" customHeight="1">
      <c r="A441" s="4">
        <v>438</v>
      </c>
      <c r="B441" s="5" t="str">
        <f>"陈碧玉"</f>
        <v>陈碧玉</v>
      </c>
      <c r="C441" s="5" t="s">
        <v>439</v>
      </c>
    </row>
    <row r="442" spans="1:3" ht="24.75" customHeight="1">
      <c r="A442" s="4">
        <v>439</v>
      </c>
      <c r="B442" s="5" t="str">
        <f>"张婉婷"</f>
        <v>张婉婷</v>
      </c>
      <c r="C442" s="5" t="s">
        <v>440</v>
      </c>
    </row>
    <row r="443" spans="1:3" ht="24.75" customHeight="1">
      <c r="A443" s="4">
        <v>440</v>
      </c>
      <c r="B443" s="5" t="str">
        <f>"阮璐"</f>
        <v>阮璐</v>
      </c>
      <c r="C443" s="5" t="s">
        <v>441</v>
      </c>
    </row>
    <row r="444" spans="1:3" ht="24.75" customHeight="1">
      <c r="A444" s="4">
        <v>441</v>
      </c>
      <c r="B444" s="5" t="str">
        <f>"陈艳树"</f>
        <v>陈艳树</v>
      </c>
      <c r="C444" s="5" t="s">
        <v>442</v>
      </c>
    </row>
    <row r="445" spans="1:3" ht="24.75" customHeight="1">
      <c r="A445" s="4">
        <v>442</v>
      </c>
      <c r="B445" s="5" t="str">
        <f>"温文霞"</f>
        <v>温文霞</v>
      </c>
      <c r="C445" s="5" t="s">
        <v>443</v>
      </c>
    </row>
    <row r="446" spans="1:3" ht="24.75" customHeight="1">
      <c r="A446" s="4">
        <v>443</v>
      </c>
      <c r="B446" s="5" t="str">
        <f>"潘玉伟  "</f>
        <v>潘玉伟  </v>
      </c>
      <c r="C446" s="5" t="s">
        <v>444</v>
      </c>
    </row>
    <row r="447" spans="1:3" ht="24.75" customHeight="1">
      <c r="A447" s="4">
        <v>444</v>
      </c>
      <c r="B447" s="5" t="str">
        <f>"郑建妮"</f>
        <v>郑建妮</v>
      </c>
      <c r="C447" s="5" t="s">
        <v>445</v>
      </c>
    </row>
    <row r="448" spans="1:3" ht="24.75" customHeight="1">
      <c r="A448" s="4">
        <v>445</v>
      </c>
      <c r="B448" s="5" t="str">
        <f>"陈清文"</f>
        <v>陈清文</v>
      </c>
      <c r="C448" s="5" t="s">
        <v>446</v>
      </c>
    </row>
    <row r="449" spans="1:3" ht="24.75" customHeight="1">
      <c r="A449" s="4">
        <v>446</v>
      </c>
      <c r="B449" s="5" t="str">
        <f>"蔡木琴"</f>
        <v>蔡木琴</v>
      </c>
      <c r="C449" s="5" t="s">
        <v>447</v>
      </c>
    </row>
    <row r="450" spans="1:3" ht="24.75" customHeight="1">
      <c r="A450" s="4">
        <v>447</v>
      </c>
      <c r="B450" s="5" t="str">
        <f>"蒋涛"</f>
        <v>蒋涛</v>
      </c>
      <c r="C450" s="5" t="s">
        <v>448</v>
      </c>
    </row>
    <row r="451" spans="1:3" ht="24.75" customHeight="1">
      <c r="A451" s="4">
        <v>448</v>
      </c>
      <c r="B451" s="5" t="str">
        <f>"何宜玲"</f>
        <v>何宜玲</v>
      </c>
      <c r="C451" s="5" t="s">
        <v>449</v>
      </c>
    </row>
    <row r="452" spans="1:3" ht="24.75" customHeight="1">
      <c r="A452" s="4">
        <v>449</v>
      </c>
      <c r="B452" s="5" t="str">
        <f>"吴明峰"</f>
        <v>吴明峰</v>
      </c>
      <c r="C452" s="5" t="s">
        <v>450</v>
      </c>
    </row>
    <row r="453" spans="1:3" ht="24.75" customHeight="1">
      <c r="A453" s="4">
        <v>450</v>
      </c>
      <c r="B453" s="5" t="str">
        <f>"刘秀丽"</f>
        <v>刘秀丽</v>
      </c>
      <c r="C453" s="5" t="s">
        <v>451</v>
      </c>
    </row>
    <row r="454" spans="1:3" ht="24.75" customHeight="1">
      <c r="A454" s="4">
        <v>451</v>
      </c>
      <c r="B454" s="5" t="str">
        <f>"黄达鸣"</f>
        <v>黄达鸣</v>
      </c>
      <c r="C454" s="5" t="s">
        <v>452</v>
      </c>
    </row>
    <row r="455" spans="1:3" ht="24.75" customHeight="1">
      <c r="A455" s="4">
        <v>452</v>
      </c>
      <c r="B455" s="5" t="str">
        <f>"吴廷光"</f>
        <v>吴廷光</v>
      </c>
      <c r="C455" s="5" t="s">
        <v>453</v>
      </c>
    </row>
    <row r="456" spans="1:3" ht="24.75" customHeight="1">
      <c r="A456" s="4">
        <v>453</v>
      </c>
      <c r="B456" s="5" t="str">
        <f>"羊科丽"</f>
        <v>羊科丽</v>
      </c>
      <c r="C456" s="5" t="s">
        <v>454</v>
      </c>
    </row>
    <row r="457" spans="1:3" ht="24.75" customHeight="1">
      <c r="A457" s="4">
        <v>454</v>
      </c>
      <c r="B457" s="5" t="str">
        <f>"梁翠娴"</f>
        <v>梁翠娴</v>
      </c>
      <c r="C457" s="5" t="s">
        <v>455</v>
      </c>
    </row>
    <row r="458" spans="1:3" ht="24.75" customHeight="1">
      <c r="A458" s="4">
        <v>455</v>
      </c>
      <c r="B458" s="5" t="str">
        <f>"植绘宇"</f>
        <v>植绘宇</v>
      </c>
      <c r="C458" s="5" t="s">
        <v>456</v>
      </c>
    </row>
    <row r="459" spans="1:3" ht="24.75" customHeight="1">
      <c r="A459" s="4">
        <v>456</v>
      </c>
      <c r="B459" s="5" t="str">
        <f>"郑亚鹏"</f>
        <v>郑亚鹏</v>
      </c>
      <c r="C459" s="5" t="s">
        <v>457</v>
      </c>
    </row>
    <row r="460" spans="1:3" ht="24.75" customHeight="1">
      <c r="A460" s="4">
        <v>457</v>
      </c>
      <c r="B460" s="5" t="str">
        <f>"徐文团"</f>
        <v>徐文团</v>
      </c>
      <c r="C460" s="5" t="s">
        <v>458</v>
      </c>
    </row>
    <row r="461" spans="1:3" ht="24.75" customHeight="1">
      <c r="A461" s="4">
        <v>458</v>
      </c>
      <c r="B461" s="5" t="str">
        <f>"叶帆"</f>
        <v>叶帆</v>
      </c>
      <c r="C461" s="5" t="s">
        <v>459</v>
      </c>
    </row>
    <row r="462" spans="1:3" ht="24.75" customHeight="1">
      <c r="A462" s="4">
        <v>459</v>
      </c>
      <c r="B462" s="5" t="str">
        <f>"刘雪莹"</f>
        <v>刘雪莹</v>
      </c>
      <c r="C462" s="5" t="s">
        <v>460</v>
      </c>
    </row>
    <row r="463" spans="1:3" ht="24.75" customHeight="1">
      <c r="A463" s="4">
        <v>460</v>
      </c>
      <c r="B463" s="5" t="str">
        <f>"羊声扬"</f>
        <v>羊声扬</v>
      </c>
      <c r="C463" s="5" t="s">
        <v>461</v>
      </c>
    </row>
    <row r="464" spans="1:3" ht="24.75" customHeight="1">
      <c r="A464" s="4">
        <v>461</v>
      </c>
      <c r="B464" s="5" t="str">
        <f>"符阳基"</f>
        <v>符阳基</v>
      </c>
      <c r="C464" s="5" t="s">
        <v>462</v>
      </c>
    </row>
    <row r="465" spans="1:3" ht="24.75" customHeight="1">
      <c r="A465" s="4">
        <v>462</v>
      </c>
      <c r="B465" s="5" t="str">
        <f>"顾时娜"</f>
        <v>顾时娜</v>
      </c>
      <c r="C465" s="5" t="s">
        <v>463</v>
      </c>
    </row>
    <row r="466" spans="1:3" ht="24.75" customHeight="1">
      <c r="A466" s="4">
        <v>463</v>
      </c>
      <c r="B466" s="5" t="str">
        <f>"梁崇刚"</f>
        <v>梁崇刚</v>
      </c>
      <c r="C466" s="5" t="s">
        <v>464</v>
      </c>
    </row>
    <row r="467" spans="1:3" ht="24.75" customHeight="1">
      <c r="A467" s="4">
        <v>464</v>
      </c>
      <c r="B467" s="5" t="str">
        <f>"刘静茹"</f>
        <v>刘静茹</v>
      </c>
      <c r="C467" s="5" t="s">
        <v>465</v>
      </c>
    </row>
    <row r="468" spans="1:3" ht="24.75" customHeight="1">
      <c r="A468" s="4">
        <v>465</v>
      </c>
      <c r="B468" s="5" t="str">
        <f>"周开飞"</f>
        <v>周开飞</v>
      </c>
      <c r="C468" s="5" t="s">
        <v>466</v>
      </c>
    </row>
    <row r="469" spans="1:3" ht="24.75" customHeight="1">
      <c r="A469" s="4">
        <v>466</v>
      </c>
      <c r="B469" s="5" t="str">
        <f>"陈宁梅"</f>
        <v>陈宁梅</v>
      </c>
      <c r="C469" s="5" t="s">
        <v>467</v>
      </c>
    </row>
    <row r="470" spans="1:3" ht="24.75" customHeight="1">
      <c r="A470" s="4">
        <v>467</v>
      </c>
      <c r="B470" s="5" t="str">
        <f>"符兆震"</f>
        <v>符兆震</v>
      </c>
      <c r="C470" s="5" t="s">
        <v>468</v>
      </c>
    </row>
    <row r="471" spans="1:3" ht="24.75" customHeight="1">
      <c r="A471" s="4">
        <v>468</v>
      </c>
      <c r="B471" s="5" t="str">
        <f>"黄嘉雯"</f>
        <v>黄嘉雯</v>
      </c>
      <c r="C471" s="5" t="s">
        <v>469</v>
      </c>
    </row>
    <row r="472" spans="1:3" ht="24.75" customHeight="1">
      <c r="A472" s="4">
        <v>469</v>
      </c>
      <c r="B472" s="5" t="str">
        <f>"邓焱"</f>
        <v>邓焱</v>
      </c>
      <c r="C472" s="5" t="s">
        <v>470</v>
      </c>
    </row>
    <row r="473" spans="1:3" ht="24.75" customHeight="1">
      <c r="A473" s="4">
        <v>470</v>
      </c>
      <c r="B473" s="5" t="str">
        <f>"吴彩惠"</f>
        <v>吴彩惠</v>
      </c>
      <c r="C473" s="5" t="s">
        <v>471</v>
      </c>
    </row>
    <row r="474" spans="1:3" ht="24.75" customHeight="1">
      <c r="A474" s="4">
        <v>471</v>
      </c>
      <c r="B474" s="5" t="str">
        <f>"刘欣"</f>
        <v>刘欣</v>
      </c>
      <c r="C474" s="5" t="s">
        <v>472</v>
      </c>
    </row>
    <row r="475" spans="1:3" ht="24.75" customHeight="1">
      <c r="A475" s="4">
        <v>472</v>
      </c>
      <c r="B475" s="5" t="str">
        <f>"李翼达"</f>
        <v>李翼达</v>
      </c>
      <c r="C475" s="5" t="s">
        <v>473</v>
      </c>
    </row>
    <row r="476" spans="1:3" ht="24.75" customHeight="1">
      <c r="A476" s="4">
        <v>473</v>
      </c>
      <c r="B476" s="5" t="str">
        <f>"朱晓彤"</f>
        <v>朱晓彤</v>
      </c>
      <c r="C476" s="5" t="s">
        <v>474</v>
      </c>
    </row>
    <row r="477" spans="1:3" ht="24.75" customHeight="1">
      <c r="A477" s="4">
        <v>474</v>
      </c>
      <c r="B477" s="5" t="str">
        <f>"王誉熹"</f>
        <v>王誉熹</v>
      </c>
      <c r="C477" s="5" t="s">
        <v>475</v>
      </c>
    </row>
    <row r="478" spans="1:3" ht="24.75" customHeight="1">
      <c r="A478" s="4">
        <v>475</v>
      </c>
      <c r="B478" s="5" t="str">
        <f>"韩敏慧"</f>
        <v>韩敏慧</v>
      </c>
      <c r="C478" s="5" t="s">
        <v>476</v>
      </c>
    </row>
    <row r="479" spans="1:3" ht="24.75" customHeight="1">
      <c r="A479" s="4">
        <v>476</v>
      </c>
      <c r="B479" s="5" t="str">
        <f>"张锡朝"</f>
        <v>张锡朝</v>
      </c>
      <c r="C479" s="5" t="s">
        <v>477</v>
      </c>
    </row>
    <row r="480" spans="1:3" ht="24.75" customHeight="1">
      <c r="A480" s="4">
        <v>477</v>
      </c>
      <c r="B480" s="5" t="str">
        <f>"钟若园"</f>
        <v>钟若园</v>
      </c>
      <c r="C480" s="5" t="s">
        <v>478</v>
      </c>
    </row>
    <row r="481" spans="1:3" ht="24.75" customHeight="1">
      <c r="A481" s="4">
        <v>478</v>
      </c>
      <c r="B481" s="5" t="str">
        <f>"李选军"</f>
        <v>李选军</v>
      </c>
      <c r="C481" s="5" t="s">
        <v>479</v>
      </c>
    </row>
    <row r="482" spans="1:3" ht="24.75" customHeight="1">
      <c r="A482" s="4">
        <v>479</v>
      </c>
      <c r="B482" s="5" t="str">
        <f>"王苑静"</f>
        <v>王苑静</v>
      </c>
      <c r="C482" s="5" t="s">
        <v>480</v>
      </c>
    </row>
    <row r="483" spans="1:3" ht="24.75" customHeight="1">
      <c r="A483" s="4">
        <v>480</v>
      </c>
      <c r="B483" s="5" t="str">
        <f>"许玲梅"</f>
        <v>许玲梅</v>
      </c>
      <c r="C483" s="5" t="s">
        <v>481</v>
      </c>
    </row>
    <row r="484" spans="1:3" ht="24.75" customHeight="1">
      <c r="A484" s="4">
        <v>481</v>
      </c>
      <c r="B484" s="5" t="str">
        <f>"张子博"</f>
        <v>张子博</v>
      </c>
      <c r="C484" s="5" t="s">
        <v>482</v>
      </c>
    </row>
    <row r="485" spans="1:3" ht="24.75" customHeight="1">
      <c r="A485" s="4">
        <v>482</v>
      </c>
      <c r="B485" s="5" t="str">
        <f>"高美婷"</f>
        <v>高美婷</v>
      </c>
      <c r="C485" s="5" t="s">
        <v>483</v>
      </c>
    </row>
    <row r="486" spans="1:3" ht="24.75" customHeight="1">
      <c r="A486" s="4">
        <v>483</v>
      </c>
      <c r="B486" s="5" t="str">
        <f>"王荟"</f>
        <v>王荟</v>
      </c>
      <c r="C486" s="5" t="s">
        <v>484</v>
      </c>
    </row>
    <row r="487" spans="1:3" ht="24.75" customHeight="1">
      <c r="A487" s="4">
        <v>484</v>
      </c>
      <c r="B487" s="5" t="str">
        <f>"周经雄"</f>
        <v>周经雄</v>
      </c>
      <c r="C487" s="5" t="s">
        <v>485</v>
      </c>
    </row>
    <row r="488" spans="1:3" ht="24.75" customHeight="1">
      <c r="A488" s="4">
        <v>485</v>
      </c>
      <c r="B488" s="5" t="str">
        <f>"罗盛伦"</f>
        <v>罗盛伦</v>
      </c>
      <c r="C488" s="5" t="s">
        <v>486</v>
      </c>
    </row>
    <row r="489" spans="1:3" ht="24.75" customHeight="1">
      <c r="A489" s="4">
        <v>486</v>
      </c>
      <c r="B489" s="5" t="str">
        <f>"王海妮"</f>
        <v>王海妮</v>
      </c>
      <c r="C489" s="5" t="s">
        <v>487</v>
      </c>
    </row>
    <row r="490" spans="1:3" ht="24.75" customHeight="1">
      <c r="A490" s="4">
        <v>487</v>
      </c>
      <c r="B490" s="5" t="str">
        <f>"陈奕锦"</f>
        <v>陈奕锦</v>
      </c>
      <c r="C490" s="5" t="s">
        <v>488</v>
      </c>
    </row>
    <row r="491" spans="1:3" ht="24.75" customHeight="1">
      <c r="A491" s="4">
        <v>488</v>
      </c>
      <c r="B491" s="5" t="str">
        <f>"陈珈欣"</f>
        <v>陈珈欣</v>
      </c>
      <c r="C491" s="5" t="s">
        <v>489</v>
      </c>
    </row>
    <row r="492" spans="1:3" ht="24.75" customHeight="1">
      <c r="A492" s="4">
        <v>489</v>
      </c>
      <c r="B492" s="5" t="str">
        <f>"肖志云"</f>
        <v>肖志云</v>
      </c>
      <c r="C492" s="5" t="s">
        <v>490</v>
      </c>
    </row>
    <row r="493" spans="1:3" ht="24.75" customHeight="1">
      <c r="A493" s="4">
        <v>490</v>
      </c>
      <c r="B493" s="5" t="str">
        <f>"黄雯虹"</f>
        <v>黄雯虹</v>
      </c>
      <c r="C493" s="5" t="s">
        <v>491</v>
      </c>
    </row>
    <row r="494" spans="1:3" ht="24.75" customHeight="1">
      <c r="A494" s="4">
        <v>491</v>
      </c>
      <c r="B494" s="5" t="str">
        <f>"王丹妮"</f>
        <v>王丹妮</v>
      </c>
      <c r="C494" s="5" t="s">
        <v>492</v>
      </c>
    </row>
    <row r="495" spans="1:3" ht="24.75" customHeight="1">
      <c r="A495" s="4">
        <v>492</v>
      </c>
      <c r="B495" s="5" t="str">
        <f>"朱林林"</f>
        <v>朱林林</v>
      </c>
      <c r="C495" s="5" t="s">
        <v>493</v>
      </c>
    </row>
    <row r="496" spans="1:3" ht="24.75" customHeight="1">
      <c r="A496" s="4">
        <v>493</v>
      </c>
      <c r="B496" s="5" t="str">
        <f>"吴清山"</f>
        <v>吴清山</v>
      </c>
      <c r="C496" s="5" t="s">
        <v>494</v>
      </c>
    </row>
    <row r="497" spans="1:3" ht="24.75" customHeight="1">
      <c r="A497" s="4">
        <v>494</v>
      </c>
      <c r="B497" s="5" t="str">
        <f>"林明达"</f>
        <v>林明达</v>
      </c>
      <c r="C497" s="5" t="s">
        <v>495</v>
      </c>
    </row>
    <row r="498" spans="1:3" ht="24.75" customHeight="1">
      <c r="A498" s="4">
        <v>495</v>
      </c>
      <c r="B498" s="5" t="str">
        <f>"韩万强"</f>
        <v>韩万强</v>
      </c>
      <c r="C498" s="5" t="s">
        <v>496</v>
      </c>
    </row>
    <row r="499" spans="1:3" ht="24.75" customHeight="1">
      <c r="A499" s="4">
        <v>496</v>
      </c>
      <c r="B499" s="5" t="str">
        <f>"廖大"</f>
        <v>廖大</v>
      </c>
      <c r="C499" s="5" t="s">
        <v>497</v>
      </c>
    </row>
    <row r="500" spans="1:3" ht="24.75" customHeight="1">
      <c r="A500" s="4">
        <v>497</v>
      </c>
      <c r="B500" s="5" t="str">
        <f>"张婧蕾"</f>
        <v>张婧蕾</v>
      </c>
      <c r="C500" s="5" t="s">
        <v>498</v>
      </c>
    </row>
    <row r="501" spans="1:3" ht="24.75" customHeight="1">
      <c r="A501" s="4">
        <v>498</v>
      </c>
      <c r="B501" s="5" t="str">
        <f>"羊菊秀"</f>
        <v>羊菊秀</v>
      </c>
      <c r="C501" s="5" t="s">
        <v>499</v>
      </c>
    </row>
    <row r="502" spans="1:3" ht="24.75" customHeight="1">
      <c r="A502" s="4">
        <v>499</v>
      </c>
      <c r="B502" s="5" t="str">
        <f>"曾若玲"</f>
        <v>曾若玲</v>
      </c>
      <c r="C502" s="5" t="s">
        <v>500</v>
      </c>
    </row>
    <row r="503" spans="1:3" ht="24.75" customHeight="1">
      <c r="A503" s="4">
        <v>500</v>
      </c>
      <c r="B503" s="5" t="str">
        <f>"罗微"</f>
        <v>罗微</v>
      </c>
      <c r="C503" s="5" t="s">
        <v>501</v>
      </c>
    </row>
    <row r="504" spans="1:3" ht="24.75" customHeight="1">
      <c r="A504" s="4">
        <v>501</v>
      </c>
      <c r="B504" s="5" t="str">
        <f>"谭玲"</f>
        <v>谭玲</v>
      </c>
      <c r="C504" s="5" t="s">
        <v>502</v>
      </c>
    </row>
    <row r="505" spans="1:3" ht="24.75" customHeight="1">
      <c r="A505" s="4">
        <v>502</v>
      </c>
      <c r="B505" s="5" t="str">
        <f>"陈雪琴"</f>
        <v>陈雪琴</v>
      </c>
      <c r="C505" s="5" t="s">
        <v>503</v>
      </c>
    </row>
    <row r="506" spans="1:3" ht="24.75" customHeight="1">
      <c r="A506" s="4">
        <v>503</v>
      </c>
      <c r="B506" s="5" t="str">
        <f>"何俏"</f>
        <v>何俏</v>
      </c>
      <c r="C506" s="5" t="s">
        <v>504</v>
      </c>
    </row>
    <row r="507" spans="1:3" ht="24.75" customHeight="1">
      <c r="A507" s="4">
        <v>504</v>
      </c>
      <c r="B507" s="5" t="str">
        <f>"吴玉莲"</f>
        <v>吴玉莲</v>
      </c>
      <c r="C507" s="5" t="s">
        <v>505</v>
      </c>
    </row>
    <row r="508" spans="1:3" ht="24.75" customHeight="1">
      <c r="A508" s="4">
        <v>505</v>
      </c>
      <c r="B508" s="5" t="str">
        <f>"蔡慧程"</f>
        <v>蔡慧程</v>
      </c>
      <c r="C508" s="5" t="s">
        <v>506</v>
      </c>
    </row>
    <row r="509" spans="1:3" ht="24.75" customHeight="1">
      <c r="A509" s="4">
        <v>506</v>
      </c>
      <c r="B509" s="5" t="str">
        <f>"何喜琳"</f>
        <v>何喜琳</v>
      </c>
      <c r="C509" s="5" t="s">
        <v>507</v>
      </c>
    </row>
    <row r="510" spans="1:3" ht="24.75" customHeight="1">
      <c r="A510" s="4">
        <v>507</v>
      </c>
      <c r="B510" s="5" t="str">
        <f>"吴巨猷"</f>
        <v>吴巨猷</v>
      </c>
      <c r="C510" s="5" t="s">
        <v>508</v>
      </c>
    </row>
    <row r="511" spans="1:3" ht="24.75" customHeight="1">
      <c r="A511" s="4">
        <v>508</v>
      </c>
      <c r="B511" s="5" t="str">
        <f>"吴秀江"</f>
        <v>吴秀江</v>
      </c>
      <c r="C511" s="5" t="s">
        <v>509</v>
      </c>
    </row>
    <row r="512" spans="1:3" ht="24.75" customHeight="1">
      <c r="A512" s="4">
        <v>509</v>
      </c>
      <c r="B512" s="5" t="str">
        <f>"李文晶"</f>
        <v>李文晶</v>
      </c>
      <c r="C512" s="5" t="s">
        <v>510</v>
      </c>
    </row>
    <row r="513" spans="1:3" ht="24.75" customHeight="1">
      <c r="A513" s="4">
        <v>510</v>
      </c>
      <c r="B513" s="5" t="str">
        <f>"周益赞"</f>
        <v>周益赞</v>
      </c>
      <c r="C513" s="5" t="s">
        <v>511</v>
      </c>
    </row>
    <row r="514" spans="1:3" ht="24.75" customHeight="1">
      <c r="A514" s="4">
        <v>511</v>
      </c>
      <c r="B514" s="5" t="str">
        <f>"张乐彬"</f>
        <v>张乐彬</v>
      </c>
      <c r="C514" s="5" t="s">
        <v>512</v>
      </c>
    </row>
    <row r="515" spans="1:3" ht="24.75" customHeight="1">
      <c r="A515" s="4">
        <v>512</v>
      </c>
      <c r="B515" s="5" t="str">
        <f>"洪桂婷"</f>
        <v>洪桂婷</v>
      </c>
      <c r="C515" s="5" t="s">
        <v>513</v>
      </c>
    </row>
    <row r="516" spans="1:3" ht="24.75" customHeight="1">
      <c r="A516" s="4">
        <v>513</v>
      </c>
      <c r="B516" s="5" t="str">
        <f>"吴维朝"</f>
        <v>吴维朝</v>
      </c>
      <c r="C516" s="5" t="s">
        <v>514</v>
      </c>
    </row>
    <row r="517" spans="1:3" ht="24.75" customHeight="1">
      <c r="A517" s="4">
        <v>514</v>
      </c>
      <c r="B517" s="5" t="str">
        <f>"卓怀刚"</f>
        <v>卓怀刚</v>
      </c>
      <c r="C517" s="5" t="s">
        <v>515</v>
      </c>
    </row>
    <row r="518" spans="1:3" ht="24.75" customHeight="1">
      <c r="A518" s="4">
        <v>515</v>
      </c>
      <c r="B518" s="5" t="str">
        <f>"朱典兰"</f>
        <v>朱典兰</v>
      </c>
      <c r="C518" s="5" t="s">
        <v>516</v>
      </c>
    </row>
    <row r="519" spans="1:3" ht="24.75" customHeight="1">
      <c r="A519" s="4">
        <v>516</v>
      </c>
      <c r="B519" s="5" t="str">
        <f>"王阳"</f>
        <v>王阳</v>
      </c>
      <c r="C519" s="5" t="s">
        <v>517</v>
      </c>
    </row>
    <row r="520" spans="1:3" ht="24.75" customHeight="1">
      <c r="A520" s="4">
        <v>517</v>
      </c>
      <c r="B520" s="5" t="str">
        <f>"杜经纬"</f>
        <v>杜经纬</v>
      </c>
      <c r="C520" s="5" t="s">
        <v>518</v>
      </c>
    </row>
    <row r="521" spans="1:3" ht="24.75" customHeight="1">
      <c r="A521" s="4">
        <v>518</v>
      </c>
      <c r="B521" s="5" t="str">
        <f>"王军"</f>
        <v>王军</v>
      </c>
      <c r="C521" s="5" t="s">
        <v>519</v>
      </c>
    </row>
    <row r="522" spans="1:3" ht="24.75" customHeight="1">
      <c r="A522" s="4">
        <v>519</v>
      </c>
      <c r="B522" s="5" t="str">
        <f>"王晖"</f>
        <v>王晖</v>
      </c>
      <c r="C522" s="5" t="s">
        <v>520</v>
      </c>
    </row>
    <row r="523" spans="1:3" ht="24.75" customHeight="1">
      <c r="A523" s="4">
        <v>520</v>
      </c>
      <c r="B523" s="5" t="str">
        <f>"吴挺宁"</f>
        <v>吴挺宁</v>
      </c>
      <c r="C523" s="5" t="s">
        <v>521</v>
      </c>
    </row>
    <row r="524" spans="1:3" ht="24.75" customHeight="1">
      <c r="A524" s="4">
        <v>521</v>
      </c>
      <c r="B524" s="5" t="str">
        <f>"王东丽"</f>
        <v>王东丽</v>
      </c>
      <c r="C524" s="5" t="s">
        <v>522</v>
      </c>
    </row>
    <row r="525" spans="1:3" ht="24.75" customHeight="1">
      <c r="A525" s="4">
        <v>522</v>
      </c>
      <c r="B525" s="5" t="str">
        <f>"文静"</f>
        <v>文静</v>
      </c>
      <c r="C525" s="5" t="s">
        <v>523</v>
      </c>
    </row>
    <row r="526" spans="1:3" ht="24.75" customHeight="1">
      <c r="A526" s="4">
        <v>523</v>
      </c>
      <c r="B526" s="5" t="str">
        <f>"李刚"</f>
        <v>李刚</v>
      </c>
      <c r="C526" s="5" t="s">
        <v>524</v>
      </c>
    </row>
    <row r="527" spans="1:3" ht="24.75" customHeight="1">
      <c r="A527" s="4">
        <v>524</v>
      </c>
      <c r="B527" s="5" t="str">
        <f>"李海春"</f>
        <v>李海春</v>
      </c>
      <c r="C527" s="5" t="s">
        <v>525</v>
      </c>
    </row>
    <row r="528" spans="1:3" ht="24.75" customHeight="1">
      <c r="A528" s="4">
        <v>525</v>
      </c>
      <c r="B528" s="5" t="str">
        <f>"王美强"</f>
        <v>王美强</v>
      </c>
      <c r="C528" s="5" t="s">
        <v>526</v>
      </c>
    </row>
    <row r="529" spans="1:3" ht="24.75" customHeight="1">
      <c r="A529" s="4">
        <v>526</v>
      </c>
      <c r="B529" s="5" t="str">
        <f>"翁佳欣"</f>
        <v>翁佳欣</v>
      </c>
      <c r="C529" s="5" t="s">
        <v>527</v>
      </c>
    </row>
    <row r="530" spans="1:3" ht="24.75" customHeight="1">
      <c r="A530" s="4">
        <v>527</v>
      </c>
      <c r="B530" s="5" t="str">
        <f>"王修发"</f>
        <v>王修发</v>
      </c>
      <c r="C530" s="5" t="s">
        <v>528</v>
      </c>
    </row>
    <row r="531" spans="1:3" ht="24.75" customHeight="1">
      <c r="A531" s="4">
        <v>528</v>
      </c>
      <c r="B531" s="5" t="str">
        <f>"符桂馨"</f>
        <v>符桂馨</v>
      </c>
      <c r="C531" s="5" t="s">
        <v>529</v>
      </c>
    </row>
    <row r="532" spans="1:3" ht="24.75" customHeight="1">
      <c r="A532" s="4">
        <v>529</v>
      </c>
      <c r="B532" s="5" t="str">
        <f>"邓明生"</f>
        <v>邓明生</v>
      </c>
      <c r="C532" s="5" t="s">
        <v>530</v>
      </c>
    </row>
    <row r="533" spans="1:3" ht="24.75" customHeight="1">
      <c r="A533" s="4">
        <v>530</v>
      </c>
      <c r="B533" s="5" t="str">
        <f>"黄妹玉"</f>
        <v>黄妹玉</v>
      </c>
      <c r="C533" s="5" t="s">
        <v>531</v>
      </c>
    </row>
    <row r="534" spans="1:3" ht="24.75" customHeight="1">
      <c r="A534" s="4">
        <v>531</v>
      </c>
      <c r="B534" s="5" t="str">
        <f>"杨文建"</f>
        <v>杨文建</v>
      </c>
      <c r="C534" s="5" t="s">
        <v>532</v>
      </c>
    </row>
    <row r="535" spans="1:3" ht="24.75" customHeight="1">
      <c r="A535" s="4">
        <v>532</v>
      </c>
      <c r="B535" s="5" t="str">
        <f>"潘小姗"</f>
        <v>潘小姗</v>
      </c>
      <c r="C535" s="5" t="s">
        <v>533</v>
      </c>
    </row>
    <row r="536" spans="1:3" ht="24.75" customHeight="1">
      <c r="A536" s="4">
        <v>533</v>
      </c>
      <c r="B536" s="5" t="str">
        <f>"李海联"</f>
        <v>李海联</v>
      </c>
      <c r="C536" s="5" t="s">
        <v>534</v>
      </c>
    </row>
    <row r="537" spans="1:3" ht="24.75" customHeight="1">
      <c r="A537" s="4">
        <v>534</v>
      </c>
      <c r="B537" s="5" t="str">
        <f>"牛江涛"</f>
        <v>牛江涛</v>
      </c>
      <c r="C537" s="5" t="s">
        <v>535</v>
      </c>
    </row>
    <row r="538" spans="1:3" ht="24.75" customHeight="1">
      <c r="A538" s="4">
        <v>535</v>
      </c>
      <c r="B538" s="5" t="str">
        <f>"邱云妮"</f>
        <v>邱云妮</v>
      </c>
      <c r="C538" s="5" t="s">
        <v>536</v>
      </c>
    </row>
    <row r="539" spans="1:3" ht="24.75" customHeight="1">
      <c r="A539" s="4">
        <v>536</v>
      </c>
      <c r="B539" s="5" t="str">
        <f>"徐旺"</f>
        <v>徐旺</v>
      </c>
      <c r="C539" s="5" t="s">
        <v>537</v>
      </c>
    </row>
    <row r="540" spans="1:3" ht="24.75" customHeight="1">
      <c r="A540" s="4">
        <v>537</v>
      </c>
      <c r="B540" s="5" t="str">
        <f>"赵泽坤"</f>
        <v>赵泽坤</v>
      </c>
      <c r="C540" s="5" t="s">
        <v>538</v>
      </c>
    </row>
    <row r="541" spans="1:3" ht="24.75" customHeight="1">
      <c r="A541" s="4">
        <v>538</v>
      </c>
      <c r="B541" s="5" t="str">
        <f>"蔡泽翔"</f>
        <v>蔡泽翔</v>
      </c>
      <c r="C541" s="5" t="s">
        <v>539</v>
      </c>
    </row>
    <row r="542" spans="1:3" ht="24.75" customHeight="1">
      <c r="A542" s="4">
        <v>539</v>
      </c>
      <c r="B542" s="5" t="str">
        <f>"冯佳慧"</f>
        <v>冯佳慧</v>
      </c>
      <c r="C542" s="5" t="s">
        <v>540</v>
      </c>
    </row>
    <row r="543" spans="1:3" ht="24.75" customHeight="1">
      <c r="A543" s="4">
        <v>540</v>
      </c>
      <c r="B543" s="5" t="str">
        <f>"戴家惠"</f>
        <v>戴家惠</v>
      </c>
      <c r="C543" s="5" t="s">
        <v>541</v>
      </c>
    </row>
    <row r="544" spans="1:3" ht="24.75" customHeight="1">
      <c r="A544" s="4">
        <v>541</v>
      </c>
      <c r="B544" s="5" t="str">
        <f>"黎颖"</f>
        <v>黎颖</v>
      </c>
      <c r="C544" s="5" t="s">
        <v>542</v>
      </c>
    </row>
    <row r="545" spans="1:3" ht="24.75" customHeight="1">
      <c r="A545" s="4">
        <v>542</v>
      </c>
      <c r="B545" s="5" t="str">
        <f>"符谋广"</f>
        <v>符谋广</v>
      </c>
      <c r="C545" s="5" t="s">
        <v>543</v>
      </c>
    </row>
    <row r="546" spans="1:3" ht="24.75" customHeight="1">
      <c r="A546" s="4">
        <v>543</v>
      </c>
      <c r="B546" s="5" t="str">
        <f>"许钟莉"</f>
        <v>许钟莉</v>
      </c>
      <c r="C546" s="5" t="s">
        <v>544</v>
      </c>
    </row>
    <row r="547" spans="1:3" ht="24.75" customHeight="1">
      <c r="A547" s="4">
        <v>544</v>
      </c>
      <c r="B547" s="5" t="str">
        <f>"王宗武"</f>
        <v>王宗武</v>
      </c>
      <c r="C547" s="5" t="s">
        <v>545</v>
      </c>
    </row>
    <row r="548" spans="1:3" ht="24.75" customHeight="1">
      <c r="A548" s="4">
        <v>545</v>
      </c>
      <c r="B548" s="5" t="str">
        <f>"李强"</f>
        <v>李强</v>
      </c>
      <c r="C548" s="5" t="s">
        <v>546</v>
      </c>
    </row>
    <row r="549" spans="1:3" ht="24.75" customHeight="1">
      <c r="A549" s="4">
        <v>546</v>
      </c>
      <c r="B549" s="5" t="str">
        <f>"曾垂懿"</f>
        <v>曾垂懿</v>
      </c>
      <c r="C549" s="5" t="s">
        <v>547</v>
      </c>
    </row>
    <row r="550" spans="1:3" ht="24.75" customHeight="1">
      <c r="A550" s="4">
        <v>547</v>
      </c>
      <c r="B550" s="5" t="str">
        <f>"郑冰冰"</f>
        <v>郑冰冰</v>
      </c>
      <c r="C550" s="5" t="s">
        <v>548</v>
      </c>
    </row>
    <row r="551" spans="1:3" ht="24.75" customHeight="1">
      <c r="A551" s="4">
        <v>548</v>
      </c>
      <c r="B551" s="5" t="str">
        <f>"马传智"</f>
        <v>马传智</v>
      </c>
      <c r="C551" s="5" t="s">
        <v>549</v>
      </c>
    </row>
    <row r="552" spans="1:3" ht="24.75" customHeight="1">
      <c r="A552" s="4">
        <v>549</v>
      </c>
      <c r="B552" s="5" t="str">
        <f>"王耀明"</f>
        <v>王耀明</v>
      </c>
      <c r="C552" s="5" t="s">
        <v>550</v>
      </c>
    </row>
    <row r="553" spans="1:3" ht="24.75" customHeight="1">
      <c r="A553" s="4">
        <v>550</v>
      </c>
      <c r="B553" s="5" t="str">
        <f>"李文海"</f>
        <v>李文海</v>
      </c>
      <c r="C553" s="5" t="s">
        <v>551</v>
      </c>
    </row>
    <row r="554" spans="1:3" ht="24.75" customHeight="1">
      <c r="A554" s="4">
        <v>551</v>
      </c>
      <c r="B554" s="5" t="str">
        <f>"洪支娥"</f>
        <v>洪支娥</v>
      </c>
      <c r="C554" s="5" t="s">
        <v>552</v>
      </c>
    </row>
    <row r="555" spans="1:3" ht="24.75" customHeight="1">
      <c r="A555" s="4">
        <v>552</v>
      </c>
      <c r="B555" s="5" t="str">
        <f>"吴家宇"</f>
        <v>吴家宇</v>
      </c>
      <c r="C555" s="5" t="s">
        <v>553</v>
      </c>
    </row>
    <row r="556" spans="1:3" ht="24.75" customHeight="1">
      <c r="A556" s="4">
        <v>553</v>
      </c>
      <c r="B556" s="5" t="str">
        <f>"陈茗馨"</f>
        <v>陈茗馨</v>
      </c>
      <c r="C556" s="5" t="s">
        <v>554</v>
      </c>
    </row>
    <row r="557" spans="1:3" ht="24.75" customHeight="1">
      <c r="A557" s="4">
        <v>554</v>
      </c>
      <c r="B557" s="5" t="str">
        <f>"吴小威"</f>
        <v>吴小威</v>
      </c>
      <c r="C557" s="5" t="s">
        <v>555</v>
      </c>
    </row>
    <row r="558" spans="1:3" ht="24.75" customHeight="1">
      <c r="A558" s="4">
        <v>555</v>
      </c>
      <c r="B558" s="5" t="str">
        <f>"曾嘉薇"</f>
        <v>曾嘉薇</v>
      </c>
      <c r="C558" s="5" t="s">
        <v>556</v>
      </c>
    </row>
    <row r="559" spans="1:3" ht="24.75" customHeight="1">
      <c r="A559" s="4">
        <v>556</v>
      </c>
      <c r="B559" s="5" t="str">
        <f>"陈景泉"</f>
        <v>陈景泉</v>
      </c>
      <c r="C559" s="5" t="s">
        <v>557</v>
      </c>
    </row>
    <row r="560" spans="1:3" ht="24.75" customHeight="1">
      <c r="A560" s="4">
        <v>557</v>
      </c>
      <c r="B560" s="5" t="str">
        <f>"林晓凤"</f>
        <v>林晓凤</v>
      </c>
      <c r="C560" s="5" t="s">
        <v>558</v>
      </c>
    </row>
    <row r="561" spans="1:3" ht="24.75" customHeight="1">
      <c r="A561" s="4">
        <v>558</v>
      </c>
      <c r="B561" s="5" t="str">
        <f>"陈海丽"</f>
        <v>陈海丽</v>
      </c>
      <c r="C561" s="5" t="s">
        <v>559</v>
      </c>
    </row>
    <row r="562" spans="1:3" ht="24.75" customHeight="1">
      <c r="A562" s="4">
        <v>559</v>
      </c>
      <c r="B562" s="5" t="str">
        <f>"宋博"</f>
        <v>宋博</v>
      </c>
      <c r="C562" s="5" t="s">
        <v>560</v>
      </c>
    </row>
    <row r="563" spans="1:3" ht="24.75" customHeight="1">
      <c r="A563" s="4">
        <v>560</v>
      </c>
      <c r="B563" s="5" t="str">
        <f>"彭锦楷"</f>
        <v>彭锦楷</v>
      </c>
      <c r="C563" s="5" t="s">
        <v>561</v>
      </c>
    </row>
    <row r="564" spans="1:3" ht="24.75" customHeight="1">
      <c r="A564" s="4">
        <v>561</v>
      </c>
      <c r="B564" s="5" t="str">
        <f>"谢雪梅"</f>
        <v>谢雪梅</v>
      </c>
      <c r="C564" s="5" t="s">
        <v>562</v>
      </c>
    </row>
    <row r="565" spans="1:3" ht="24.75" customHeight="1">
      <c r="A565" s="4">
        <v>562</v>
      </c>
      <c r="B565" s="5" t="str">
        <f>"苏贤辉"</f>
        <v>苏贤辉</v>
      </c>
      <c r="C565" s="5" t="s">
        <v>563</v>
      </c>
    </row>
    <row r="566" spans="1:3" ht="24.75" customHeight="1">
      <c r="A566" s="4">
        <v>563</v>
      </c>
      <c r="B566" s="5" t="str">
        <f>"吴岳杏"</f>
        <v>吴岳杏</v>
      </c>
      <c r="C566" s="5" t="s">
        <v>564</v>
      </c>
    </row>
    <row r="567" spans="1:3" ht="24.75" customHeight="1">
      <c r="A567" s="4">
        <v>564</v>
      </c>
      <c r="B567" s="5" t="str">
        <f>"王平珍"</f>
        <v>王平珍</v>
      </c>
      <c r="C567" s="5" t="s">
        <v>565</v>
      </c>
    </row>
    <row r="568" spans="1:3" ht="24.75" customHeight="1">
      <c r="A568" s="4">
        <v>565</v>
      </c>
      <c r="B568" s="5" t="str">
        <f>"欧娇娜"</f>
        <v>欧娇娜</v>
      </c>
      <c r="C568" s="5" t="s">
        <v>566</v>
      </c>
    </row>
    <row r="569" spans="1:3" ht="24.75" customHeight="1">
      <c r="A569" s="4">
        <v>566</v>
      </c>
      <c r="B569" s="5" t="str">
        <f>"谢健华"</f>
        <v>谢健华</v>
      </c>
      <c r="C569" s="5" t="s">
        <v>567</v>
      </c>
    </row>
    <row r="570" spans="1:3" ht="24.75" customHeight="1">
      <c r="A570" s="4">
        <v>567</v>
      </c>
      <c r="B570" s="5" t="str">
        <f>"陈蕾"</f>
        <v>陈蕾</v>
      </c>
      <c r="C570" s="5" t="s">
        <v>568</v>
      </c>
    </row>
    <row r="571" spans="1:3" ht="24.75" customHeight="1">
      <c r="A571" s="4">
        <v>568</v>
      </c>
      <c r="B571" s="5" t="str">
        <f>"张明"</f>
        <v>张明</v>
      </c>
      <c r="C571" s="5" t="s">
        <v>569</v>
      </c>
    </row>
    <row r="572" spans="1:3" ht="24.75" customHeight="1">
      <c r="A572" s="4">
        <v>569</v>
      </c>
      <c r="B572" s="5" t="str">
        <f>"杨小雪"</f>
        <v>杨小雪</v>
      </c>
      <c r="C572" s="5" t="s">
        <v>570</v>
      </c>
    </row>
    <row r="573" spans="1:3" ht="24.75" customHeight="1">
      <c r="A573" s="4">
        <v>570</v>
      </c>
      <c r="B573" s="5" t="str">
        <f>"李慧慧"</f>
        <v>李慧慧</v>
      </c>
      <c r="C573" s="5" t="s">
        <v>571</v>
      </c>
    </row>
    <row r="574" spans="1:3" ht="24.75" customHeight="1">
      <c r="A574" s="4">
        <v>571</v>
      </c>
      <c r="B574" s="5" t="str">
        <f>"吴巧妙"</f>
        <v>吴巧妙</v>
      </c>
      <c r="C574" s="5" t="s">
        <v>145</v>
      </c>
    </row>
    <row r="575" spans="1:3" ht="24.75" customHeight="1">
      <c r="A575" s="4">
        <v>572</v>
      </c>
      <c r="B575" s="5" t="str">
        <f>"谭艳玲"</f>
        <v>谭艳玲</v>
      </c>
      <c r="C575" s="5" t="s">
        <v>572</v>
      </c>
    </row>
    <row r="576" spans="1:3" ht="24.75" customHeight="1">
      <c r="A576" s="4">
        <v>573</v>
      </c>
      <c r="B576" s="5" t="str">
        <f>"王勋政"</f>
        <v>王勋政</v>
      </c>
      <c r="C576" s="5" t="s">
        <v>573</v>
      </c>
    </row>
    <row r="577" spans="1:3" ht="24.75" customHeight="1">
      <c r="A577" s="4">
        <v>574</v>
      </c>
      <c r="B577" s="5" t="str">
        <f>"杨泽青"</f>
        <v>杨泽青</v>
      </c>
      <c r="C577" s="5" t="s">
        <v>574</v>
      </c>
    </row>
    <row r="578" spans="1:3" ht="24.75" customHeight="1">
      <c r="A578" s="4">
        <v>575</v>
      </c>
      <c r="B578" s="5" t="str">
        <f>"马树政"</f>
        <v>马树政</v>
      </c>
      <c r="C578" s="5" t="s">
        <v>575</v>
      </c>
    </row>
    <row r="579" spans="1:3" ht="24.75" customHeight="1">
      <c r="A579" s="4">
        <v>576</v>
      </c>
      <c r="B579" s="5" t="str">
        <f>"蔡浪"</f>
        <v>蔡浪</v>
      </c>
      <c r="C579" s="5" t="s">
        <v>576</v>
      </c>
    </row>
    <row r="580" spans="1:3" ht="24.75" customHeight="1">
      <c r="A580" s="4">
        <v>577</v>
      </c>
      <c r="B580" s="5" t="str">
        <f>"王坤林"</f>
        <v>王坤林</v>
      </c>
      <c r="C580" s="5" t="s">
        <v>577</v>
      </c>
    </row>
    <row r="581" spans="1:3" ht="24.75" customHeight="1">
      <c r="A581" s="4">
        <v>578</v>
      </c>
      <c r="B581" s="5" t="str">
        <f>"王惠"</f>
        <v>王惠</v>
      </c>
      <c r="C581" s="5" t="s">
        <v>578</v>
      </c>
    </row>
    <row r="582" spans="1:3" ht="24.75" customHeight="1">
      <c r="A582" s="4">
        <v>579</v>
      </c>
      <c r="B582" s="5" t="str">
        <f>"钟伟"</f>
        <v>钟伟</v>
      </c>
      <c r="C582" s="5" t="s">
        <v>579</v>
      </c>
    </row>
    <row r="583" spans="1:3" ht="24.75" customHeight="1">
      <c r="A583" s="4">
        <v>580</v>
      </c>
      <c r="B583" s="5" t="str">
        <f>"陈学皇"</f>
        <v>陈学皇</v>
      </c>
      <c r="C583" s="5" t="s">
        <v>580</v>
      </c>
    </row>
    <row r="584" spans="1:3" ht="24.75" customHeight="1">
      <c r="A584" s="4">
        <v>581</v>
      </c>
      <c r="B584" s="5" t="str">
        <f>"林小强"</f>
        <v>林小强</v>
      </c>
      <c r="C584" s="5" t="s">
        <v>581</v>
      </c>
    </row>
    <row r="585" spans="1:3" ht="24.75" customHeight="1">
      <c r="A585" s="4">
        <v>582</v>
      </c>
      <c r="B585" s="5" t="str">
        <f>"王子棋"</f>
        <v>王子棋</v>
      </c>
      <c r="C585" s="5" t="s">
        <v>582</v>
      </c>
    </row>
    <row r="586" spans="1:3" ht="24.75" customHeight="1">
      <c r="A586" s="4">
        <v>583</v>
      </c>
      <c r="B586" s="5" t="str">
        <f>"吴萍"</f>
        <v>吴萍</v>
      </c>
      <c r="C586" s="5" t="s">
        <v>583</v>
      </c>
    </row>
    <row r="587" spans="1:3" ht="24.75" customHeight="1">
      <c r="A587" s="4">
        <v>584</v>
      </c>
      <c r="B587" s="5" t="str">
        <f>"符雅婷"</f>
        <v>符雅婷</v>
      </c>
      <c r="C587" s="5" t="s">
        <v>584</v>
      </c>
    </row>
    <row r="588" spans="1:3" ht="24.75" customHeight="1">
      <c r="A588" s="4">
        <v>585</v>
      </c>
      <c r="B588" s="5" t="str">
        <f>"李燕南"</f>
        <v>李燕南</v>
      </c>
      <c r="C588" s="5" t="s">
        <v>585</v>
      </c>
    </row>
    <row r="589" spans="1:3" ht="24.75" customHeight="1">
      <c r="A589" s="4">
        <v>586</v>
      </c>
      <c r="B589" s="5" t="str">
        <f>"韩小虎"</f>
        <v>韩小虎</v>
      </c>
      <c r="C589" s="5" t="s">
        <v>586</v>
      </c>
    </row>
    <row r="590" spans="1:3" ht="24.75" customHeight="1">
      <c r="A590" s="4">
        <v>587</v>
      </c>
      <c r="B590" s="5" t="str">
        <f>"羊庆恩"</f>
        <v>羊庆恩</v>
      </c>
      <c r="C590" s="5" t="s">
        <v>587</v>
      </c>
    </row>
    <row r="591" spans="1:3" ht="24.75" customHeight="1">
      <c r="A591" s="4">
        <v>588</v>
      </c>
      <c r="B591" s="5" t="str">
        <f>"陈锦汝"</f>
        <v>陈锦汝</v>
      </c>
      <c r="C591" s="5" t="s">
        <v>588</v>
      </c>
    </row>
    <row r="592" spans="1:3" ht="24.75" customHeight="1">
      <c r="A592" s="4">
        <v>589</v>
      </c>
      <c r="B592" s="5" t="str">
        <f>"王家龙"</f>
        <v>王家龙</v>
      </c>
      <c r="C592" s="5" t="s">
        <v>589</v>
      </c>
    </row>
    <row r="593" spans="1:3" ht="24.75" customHeight="1">
      <c r="A593" s="4">
        <v>590</v>
      </c>
      <c r="B593" s="5" t="str">
        <f>"冯晶晶"</f>
        <v>冯晶晶</v>
      </c>
      <c r="C593" s="5" t="s">
        <v>590</v>
      </c>
    </row>
    <row r="594" spans="1:3" ht="24.75" customHeight="1">
      <c r="A594" s="4">
        <v>591</v>
      </c>
      <c r="B594" s="5" t="str">
        <f>"姚雪琪"</f>
        <v>姚雪琪</v>
      </c>
      <c r="C594" s="5" t="s">
        <v>591</v>
      </c>
    </row>
    <row r="595" spans="1:3" ht="24.75" customHeight="1">
      <c r="A595" s="4">
        <v>592</v>
      </c>
      <c r="B595" s="5" t="str">
        <f>"徐蔓茜"</f>
        <v>徐蔓茜</v>
      </c>
      <c r="C595" s="5" t="s">
        <v>592</v>
      </c>
    </row>
    <row r="596" spans="1:3" ht="24.75" customHeight="1">
      <c r="A596" s="4">
        <v>593</v>
      </c>
      <c r="B596" s="5" t="str">
        <f>"梁馨媛"</f>
        <v>梁馨媛</v>
      </c>
      <c r="C596" s="5" t="s">
        <v>593</v>
      </c>
    </row>
    <row r="597" spans="1:3" ht="24.75" customHeight="1">
      <c r="A597" s="4">
        <v>594</v>
      </c>
      <c r="B597" s="5" t="str">
        <f>"王芳"</f>
        <v>王芳</v>
      </c>
      <c r="C597" s="5" t="s">
        <v>594</v>
      </c>
    </row>
    <row r="598" spans="1:3" ht="24.75" customHeight="1">
      <c r="A598" s="4">
        <v>595</v>
      </c>
      <c r="B598" s="5" t="str">
        <f>"王冰"</f>
        <v>王冰</v>
      </c>
      <c r="C598" s="5" t="s">
        <v>595</v>
      </c>
    </row>
    <row r="599" spans="1:3" ht="24.75" customHeight="1">
      <c r="A599" s="4">
        <v>596</v>
      </c>
      <c r="B599" s="5" t="str">
        <f>"赵晓晓"</f>
        <v>赵晓晓</v>
      </c>
      <c r="C599" s="5" t="s">
        <v>596</v>
      </c>
    </row>
    <row r="600" spans="1:3" ht="24.75" customHeight="1">
      <c r="A600" s="4">
        <v>597</v>
      </c>
      <c r="B600" s="5" t="str">
        <f>"吴美倩"</f>
        <v>吴美倩</v>
      </c>
      <c r="C600" s="5" t="s">
        <v>597</v>
      </c>
    </row>
    <row r="601" spans="1:3" ht="24.75" customHeight="1">
      <c r="A601" s="4">
        <v>598</v>
      </c>
      <c r="B601" s="5" t="str">
        <f>"王文清"</f>
        <v>王文清</v>
      </c>
      <c r="C601" s="5" t="s">
        <v>598</v>
      </c>
    </row>
    <row r="602" spans="1:3" ht="24.75" customHeight="1">
      <c r="A602" s="4">
        <v>599</v>
      </c>
      <c r="B602" s="5" t="str">
        <f>"陈婷"</f>
        <v>陈婷</v>
      </c>
      <c r="C602" s="5" t="s">
        <v>599</v>
      </c>
    </row>
    <row r="603" spans="1:3" ht="24.75" customHeight="1">
      <c r="A603" s="4">
        <v>600</v>
      </c>
      <c r="B603" s="5" t="str">
        <f>"钟政"</f>
        <v>钟政</v>
      </c>
      <c r="C603" s="5" t="s">
        <v>600</v>
      </c>
    </row>
    <row r="604" spans="1:3" ht="24.75" customHeight="1">
      <c r="A604" s="4">
        <v>601</v>
      </c>
      <c r="B604" s="5" t="str">
        <f>"陈晶晶"</f>
        <v>陈晶晶</v>
      </c>
      <c r="C604" s="5" t="s">
        <v>601</v>
      </c>
    </row>
    <row r="605" spans="1:3" ht="24.75" customHeight="1">
      <c r="A605" s="4">
        <v>602</v>
      </c>
      <c r="B605" s="5" t="str">
        <f>"陈晓"</f>
        <v>陈晓</v>
      </c>
      <c r="C605" s="5" t="s">
        <v>602</v>
      </c>
    </row>
    <row r="606" spans="1:3" ht="24.75" customHeight="1">
      <c r="A606" s="4">
        <v>603</v>
      </c>
      <c r="B606" s="5" t="str">
        <f>"郑佩南"</f>
        <v>郑佩南</v>
      </c>
      <c r="C606" s="5" t="s">
        <v>603</v>
      </c>
    </row>
    <row r="607" spans="1:3" ht="24.75" customHeight="1">
      <c r="A607" s="4">
        <v>604</v>
      </c>
      <c r="B607" s="5" t="str">
        <f>"刘德霞"</f>
        <v>刘德霞</v>
      </c>
      <c r="C607" s="5" t="s">
        <v>604</v>
      </c>
    </row>
    <row r="608" spans="1:3" ht="24.75" customHeight="1">
      <c r="A608" s="4">
        <v>605</v>
      </c>
      <c r="B608" s="5" t="str">
        <f>"陈彩彩"</f>
        <v>陈彩彩</v>
      </c>
      <c r="C608" s="5" t="s">
        <v>605</v>
      </c>
    </row>
    <row r="609" spans="1:3" ht="24.75" customHeight="1">
      <c r="A609" s="4">
        <v>606</v>
      </c>
      <c r="B609" s="5" t="str">
        <f>"王大迈"</f>
        <v>王大迈</v>
      </c>
      <c r="C609" s="5" t="s">
        <v>606</v>
      </c>
    </row>
    <row r="610" spans="1:3" ht="24.75" customHeight="1">
      <c r="A610" s="4">
        <v>607</v>
      </c>
      <c r="B610" s="5" t="str">
        <f>"陈俞任"</f>
        <v>陈俞任</v>
      </c>
      <c r="C610" s="5" t="s">
        <v>607</v>
      </c>
    </row>
    <row r="611" spans="1:3" ht="24.75" customHeight="1">
      <c r="A611" s="4">
        <v>608</v>
      </c>
      <c r="B611" s="5" t="str">
        <f>"陈奕呈"</f>
        <v>陈奕呈</v>
      </c>
      <c r="C611" s="5" t="s">
        <v>608</v>
      </c>
    </row>
    <row r="612" spans="1:3" ht="24.75" customHeight="1">
      <c r="A612" s="4">
        <v>609</v>
      </c>
      <c r="B612" s="5" t="str">
        <f>"徐小清"</f>
        <v>徐小清</v>
      </c>
      <c r="C612" s="5" t="s">
        <v>609</v>
      </c>
    </row>
    <row r="613" spans="1:3" ht="24.75" customHeight="1">
      <c r="A613" s="4">
        <v>610</v>
      </c>
      <c r="B613" s="5" t="str">
        <f>"陈蓓淑"</f>
        <v>陈蓓淑</v>
      </c>
      <c r="C613" s="5" t="s">
        <v>610</v>
      </c>
    </row>
    <row r="614" spans="1:3" ht="24.75" customHeight="1">
      <c r="A614" s="4">
        <v>611</v>
      </c>
      <c r="B614" s="5" t="str">
        <f>"王冠"</f>
        <v>王冠</v>
      </c>
      <c r="C614" s="5" t="s">
        <v>611</v>
      </c>
    </row>
    <row r="615" spans="1:3" ht="24.75" customHeight="1">
      <c r="A615" s="4">
        <v>612</v>
      </c>
      <c r="B615" s="5" t="str">
        <f>"陆以丽"</f>
        <v>陆以丽</v>
      </c>
      <c r="C615" s="5" t="s">
        <v>612</v>
      </c>
    </row>
    <row r="616" spans="1:3" ht="24.75" customHeight="1">
      <c r="A616" s="4">
        <v>613</v>
      </c>
      <c r="B616" s="5" t="str">
        <f>"王慧"</f>
        <v>王慧</v>
      </c>
      <c r="C616" s="5" t="s">
        <v>613</v>
      </c>
    </row>
    <row r="617" spans="1:3" ht="24.75" customHeight="1">
      <c r="A617" s="4">
        <v>614</v>
      </c>
      <c r="B617" s="5" t="str">
        <f>"陈维亮"</f>
        <v>陈维亮</v>
      </c>
      <c r="C617" s="5" t="s">
        <v>614</v>
      </c>
    </row>
    <row r="618" spans="1:3" ht="24.75" customHeight="1">
      <c r="A618" s="4">
        <v>615</v>
      </c>
      <c r="B618" s="5" t="str">
        <f>"邱瑶"</f>
        <v>邱瑶</v>
      </c>
      <c r="C618" s="5" t="s">
        <v>615</v>
      </c>
    </row>
    <row r="619" spans="1:3" ht="24.75" customHeight="1">
      <c r="A619" s="4">
        <v>616</v>
      </c>
      <c r="B619" s="5" t="str">
        <f>"王贝"</f>
        <v>王贝</v>
      </c>
      <c r="C619" s="5" t="s">
        <v>616</v>
      </c>
    </row>
    <row r="620" spans="1:3" ht="24.75" customHeight="1">
      <c r="A620" s="4">
        <v>617</v>
      </c>
      <c r="B620" s="5" t="str">
        <f>"李晓敏"</f>
        <v>李晓敏</v>
      </c>
      <c r="C620" s="5" t="s">
        <v>617</v>
      </c>
    </row>
    <row r="621" spans="1:3" ht="24.75" customHeight="1">
      <c r="A621" s="4">
        <v>618</v>
      </c>
      <c r="B621" s="5" t="str">
        <f>"曾伟峭"</f>
        <v>曾伟峭</v>
      </c>
      <c r="C621" s="5" t="s">
        <v>618</v>
      </c>
    </row>
    <row r="622" spans="1:3" ht="24.75" customHeight="1">
      <c r="A622" s="4">
        <v>619</v>
      </c>
      <c r="B622" s="5" t="str">
        <f>"杨茜茜"</f>
        <v>杨茜茜</v>
      </c>
      <c r="C622" s="5" t="s">
        <v>615</v>
      </c>
    </row>
    <row r="623" spans="1:3" ht="24.75" customHeight="1">
      <c r="A623" s="4">
        <v>620</v>
      </c>
      <c r="B623" s="5" t="str">
        <f>"陈超"</f>
        <v>陈超</v>
      </c>
      <c r="C623" s="5" t="s">
        <v>619</v>
      </c>
    </row>
    <row r="624" spans="1:3" ht="24.75" customHeight="1">
      <c r="A624" s="4">
        <v>621</v>
      </c>
      <c r="B624" s="5" t="str">
        <f>"张雯"</f>
        <v>张雯</v>
      </c>
      <c r="C624" s="5" t="s">
        <v>620</v>
      </c>
    </row>
    <row r="625" spans="1:3" ht="24.75" customHeight="1">
      <c r="A625" s="4">
        <v>622</v>
      </c>
      <c r="B625" s="5" t="str">
        <f>"陈月娇"</f>
        <v>陈月娇</v>
      </c>
      <c r="C625" s="5" t="s">
        <v>621</v>
      </c>
    </row>
    <row r="626" spans="1:3" ht="24.75" customHeight="1">
      <c r="A626" s="4">
        <v>623</v>
      </c>
      <c r="B626" s="5" t="str">
        <f>"陈赞博"</f>
        <v>陈赞博</v>
      </c>
      <c r="C626" s="5" t="s">
        <v>622</v>
      </c>
    </row>
    <row r="627" spans="1:3" ht="24.75" customHeight="1">
      <c r="A627" s="4">
        <v>624</v>
      </c>
      <c r="B627" s="5" t="str">
        <f>"李自奎"</f>
        <v>李自奎</v>
      </c>
      <c r="C627" s="5" t="s">
        <v>623</v>
      </c>
    </row>
    <row r="628" spans="1:3" ht="24.75" customHeight="1">
      <c r="A628" s="4">
        <v>625</v>
      </c>
      <c r="B628" s="5" t="str">
        <f>"王丹丹"</f>
        <v>王丹丹</v>
      </c>
      <c r="C628" s="5" t="s">
        <v>624</v>
      </c>
    </row>
    <row r="629" spans="1:3" ht="24.75" customHeight="1">
      <c r="A629" s="4">
        <v>626</v>
      </c>
      <c r="B629" s="5" t="str">
        <f>"徐日林"</f>
        <v>徐日林</v>
      </c>
      <c r="C629" s="5" t="s">
        <v>625</v>
      </c>
    </row>
    <row r="630" spans="1:3" ht="24.75" customHeight="1">
      <c r="A630" s="4">
        <v>627</v>
      </c>
      <c r="B630" s="5" t="str">
        <f>"张蓝元"</f>
        <v>张蓝元</v>
      </c>
      <c r="C630" s="5" t="s">
        <v>626</v>
      </c>
    </row>
    <row r="631" spans="1:3" ht="24.75" customHeight="1">
      <c r="A631" s="4">
        <v>628</v>
      </c>
      <c r="B631" s="5" t="str">
        <f>"胡学敏"</f>
        <v>胡学敏</v>
      </c>
      <c r="C631" s="5" t="s">
        <v>627</v>
      </c>
    </row>
    <row r="632" spans="1:3" ht="24.75" customHeight="1">
      <c r="A632" s="4">
        <v>629</v>
      </c>
      <c r="B632" s="5" t="str">
        <f>"王山"</f>
        <v>王山</v>
      </c>
      <c r="C632" s="5" t="s">
        <v>628</v>
      </c>
    </row>
    <row r="633" spans="1:3" ht="24.75" customHeight="1">
      <c r="A633" s="4">
        <v>630</v>
      </c>
      <c r="B633" s="5" t="str">
        <f>"王文倩"</f>
        <v>王文倩</v>
      </c>
      <c r="C633" s="5" t="s">
        <v>629</v>
      </c>
    </row>
    <row r="634" spans="1:3" ht="24.75" customHeight="1">
      <c r="A634" s="4">
        <v>631</v>
      </c>
      <c r="B634" s="5" t="str">
        <f>"陈丽惠"</f>
        <v>陈丽惠</v>
      </c>
      <c r="C634" s="5" t="s">
        <v>630</v>
      </c>
    </row>
    <row r="635" spans="1:3" ht="24.75" customHeight="1">
      <c r="A635" s="4">
        <v>632</v>
      </c>
      <c r="B635" s="5" t="str">
        <f>"李重阳"</f>
        <v>李重阳</v>
      </c>
      <c r="C635" s="5" t="s">
        <v>631</v>
      </c>
    </row>
    <row r="636" spans="1:3" ht="24.75" customHeight="1">
      <c r="A636" s="4">
        <v>633</v>
      </c>
      <c r="B636" s="5" t="str">
        <f>"黄丽娇"</f>
        <v>黄丽娇</v>
      </c>
      <c r="C636" s="5" t="s">
        <v>632</v>
      </c>
    </row>
    <row r="637" spans="1:3" ht="24.75" customHeight="1">
      <c r="A637" s="4">
        <v>634</v>
      </c>
      <c r="B637" s="5" t="str">
        <f>"林彩虹"</f>
        <v>林彩虹</v>
      </c>
      <c r="C637" s="5" t="s">
        <v>633</v>
      </c>
    </row>
    <row r="638" spans="1:3" ht="24.75" customHeight="1">
      <c r="A638" s="4">
        <v>635</v>
      </c>
      <c r="B638" s="5" t="str">
        <f>"苏晨"</f>
        <v>苏晨</v>
      </c>
      <c r="C638" s="5" t="s">
        <v>634</v>
      </c>
    </row>
    <row r="639" spans="1:3" ht="24.75" customHeight="1">
      <c r="A639" s="4">
        <v>636</v>
      </c>
      <c r="B639" s="5" t="str">
        <f>"方翠"</f>
        <v>方翠</v>
      </c>
      <c r="C639" s="5" t="s">
        <v>635</v>
      </c>
    </row>
    <row r="640" spans="1:3" ht="24.75" customHeight="1">
      <c r="A640" s="4">
        <v>637</v>
      </c>
      <c r="B640" s="5" t="str">
        <f>"李露"</f>
        <v>李露</v>
      </c>
      <c r="C640" s="5" t="s">
        <v>636</v>
      </c>
    </row>
    <row r="641" spans="1:3" ht="24.75" customHeight="1">
      <c r="A641" s="4">
        <v>638</v>
      </c>
      <c r="B641" s="5" t="str">
        <f>"卿福星"</f>
        <v>卿福星</v>
      </c>
      <c r="C641" s="5" t="s">
        <v>637</v>
      </c>
    </row>
    <row r="642" spans="1:3" ht="24.75" customHeight="1">
      <c r="A642" s="4">
        <v>639</v>
      </c>
      <c r="B642" s="5" t="str">
        <f>"杜俞萱"</f>
        <v>杜俞萱</v>
      </c>
      <c r="C642" s="5" t="s">
        <v>638</v>
      </c>
    </row>
    <row r="643" spans="1:3" ht="24.75" customHeight="1">
      <c r="A643" s="4">
        <v>640</v>
      </c>
      <c r="B643" s="5" t="str">
        <f>"曾莹"</f>
        <v>曾莹</v>
      </c>
      <c r="C643" s="5" t="s">
        <v>639</v>
      </c>
    </row>
    <row r="644" spans="1:3" ht="24.75" customHeight="1">
      <c r="A644" s="4">
        <v>641</v>
      </c>
      <c r="B644" s="5" t="str">
        <f>"洪二妹"</f>
        <v>洪二妹</v>
      </c>
      <c r="C644" s="5" t="s">
        <v>640</v>
      </c>
    </row>
    <row r="645" spans="1:3" ht="24.75" customHeight="1">
      <c r="A645" s="4">
        <v>642</v>
      </c>
      <c r="B645" s="5" t="str">
        <f>"杨润民"</f>
        <v>杨润民</v>
      </c>
      <c r="C645" s="5" t="s">
        <v>641</v>
      </c>
    </row>
    <row r="646" spans="1:3" ht="24.75" customHeight="1">
      <c r="A646" s="4">
        <v>643</v>
      </c>
      <c r="B646" s="5" t="str">
        <f>"覃葳"</f>
        <v>覃葳</v>
      </c>
      <c r="C646" s="5" t="s">
        <v>642</v>
      </c>
    </row>
    <row r="647" spans="1:3" ht="24.75" customHeight="1">
      <c r="A647" s="4">
        <v>644</v>
      </c>
      <c r="B647" s="5" t="str">
        <f>"刘祎涵"</f>
        <v>刘祎涵</v>
      </c>
      <c r="C647" s="5" t="s">
        <v>643</v>
      </c>
    </row>
    <row r="648" spans="1:3" ht="24.75" customHeight="1">
      <c r="A648" s="4">
        <v>645</v>
      </c>
      <c r="B648" s="5" t="str">
        <f>"范佳佳"</f>
        <v>范佳佳</v>
      </c>
      <c r="C648" s="5" t="s">
        <v>644</v>
      </c>
    </row>
    <row r="649" spans="1:3" ht="24.75" customHeight="1">
      <c r="A649" s="4">
        <v>646</v>
      </c>
      <c r="B649" s="5" t="str">
        <f>"卢艳梅"</f>
        <v>卢艳梅</v>
      </c>
      <c r="C649" s="5" t="s">
        <v>645</v>
      </c>
    </row>
    <row r="650" spans="1:3" ht="24.75" customHeight="1">
      <c r="A650" s="4">
        <v>647</v>
      </c>
      <c r="B650" s="5" t="str">
        <f>"詹达富"</f>
        <v>詹达富</v>
      </c>
      <c r="C650" s="5" t="s">
        <v>646</v>
      </c>
    </row>
    <row r="651" spans="1:3" ht="24.75" customHeight="1">
      <c r="A651" s="4">
        <v>648</v>
      </c>
      <c r="B651" s="5" t="str">
        <f>"李晓敏"</f>
        <v>李晓敏</v>
      </c>
      <c r="C651" s="5" t="s">
        <v>647</v>
      </c>
    </row>
    <row r="652" spans="1:3" ht="24.75" customHeight="1">
      <c r="A652" s="4">
        <v>649</v>
      </c>
      <c r="B652" s="5" t="str">
        <f>"吕倩"</f>
        <v>吕倩</v>
      </c>
      <c r="C652" s="5" t="s">
        <v>648</v>
      </c>
    </row>
    <row r="653" spans="1:3" ht="24.75" customHeight="1">
      <c r="A653" s="4">
        <v>650</v>
      </c>
      <c r="B653" s="5" t="str">
        <f>"黎娜"</f>
        <v>黎娜</v>
      </c>
      <c r="C653" s="5" t="s">
        <v>649</v>
      </c>
    </row>
    <row r="654" spans="1:3" ht="24.75" customHeight="1">
      <c r="A654" s="4">
        <v>651</v>
      </c>
      <c r="B654" s="5" t="str">
        <f>"王定祝"</f>
        <v>王定祝</v>
      </c>
      <c r="C654" s="5" t="s">
        <v>650</v>
      </c>
    </row>
    <row r="655" spans="1:3" ht="24.75" customHeight="1">
      <c r="A655" s="4">
        <v>652</v>
      </c>
      <c r="B655" s="5" t="str">
        <f>"吴长朴"</f>
        <v>吴长朴</v>
      </c>
      <c r="C655" s="5" t="s">
        <v>651</v>
      </c>
    </row>
    <row r="656" spans="1:3" ht="24.75" customHeight="1">
      <c r="A656" s="4">
        <v>653</v>
      </c>
      <c r="B656" s="5" t="str">
        <f>"王生泽"</f>
        <v>王生泽</v>
      </c>
      <c r="C656" s="5" t="s">
        <v>652</v>
      </c>
    </row>
    <row r="657" spans="1:3" ht="24.75" customHeight="1">
      <c r="A657" s="4">
        <v>654</v>
      </c>
      <c r="B657" s="5" t="str">
        <f>"王桃瑞"</f>
        <v>王桃瑞</v>
      </c>
      <c r="C657" s="5" t="s">
        <v>653</v>
      </c>
    </row>
    <row r="658" spans="1:3" ht="24.75" customHeight="1">
      <c r="A658" s="4">
        <v>655</v>
      </c>
      <c r="B658" s="5" t="str">
        <f>"蔡美惠"</f>
        <v>蔡美惠</v>
      </c>
      <c r="C658" s="5" t="s">
        <v>654</v>
      </c>
    </row>
    <row r="659" spans="1:3" ht="24.75" customHeight="1">
      <c r="A659" s="4">
        <v>656</v>
      </c>
      <c r="B659" s="5" t="str">
        <f>"赵莹"</f>
        <v>赵莹</v>
      </c>
      <c r="C659" s="5" t="s">
        <v>655</v>
      </c>
    </row>
    <row r="660" spans="1:3" ht="24.75" customHeight="1">
      <c r="A660" s="4">
        <v>657</v>
      </c>
      <c r="B660" s="5" t="str">
        <f>"郭教娟"</f>
        <v>郭教娟</v>
      </c>
      <c r="C660" s="5" t="s">
        <v>656</v>
      </c>
    </row>
    <row r="661" spans="1:3" ht="24.75" customHeight="1">
      <c r="A661" s="4">
        <v>658</v>
      </c>
      <c r="B661" s="5" t="str">
        <f>"王柳"</f>
        <v>王柳</v>
      </c>
      <c r="C661" s="5" t="s">
        <v>657</v>
      </c>
    </row>
    <row r="662" spans="1:3" ht="24.75" customHeight="1">
      <c r="A662" s="4">
        <v>659</v>
      </c>
      <c r="B662" s="5" t="str">
        <f>"梁如士"</f>
        <v>梁如士</v>
      </c>
      <c r="C662" s="5" t="s">
        <v>658</v>
      </c>
    </row>
    <row r="663" spans="1:3" ht="24.75" customHeight="1">
      <c r="A663" s="4">
        <v>660</v>
      </c>
      <c r="B663" s="5" t="str">
        <f>"曾维凯"</f>
        <v>曾维凯</v>
      </c>
      <c r="C663" s="5" t="s">
        <v>659</v>
      </c>
    </row>
    <row r="664" spans="1:3" ht="24.75" customHeight="1">
      <c r="A664" s="4">
        <v>661</v>
      </c>
      <c r="B664" s="5" t="str">
        <f>"林娇丽"</f>
        <v>林娇丽</v>
      </c>
      <c r="C664" s="5" t="s">
        <v>660</v>
      </c>
    </row>
    <row r="665" spans="1:3" ht="24.75" customHeight="1">
      <c r="A665" s="4">
        <v>662</v>
      </c>
      <c r="B665" s="5" t="str">
        <f>"王梦园"</f>
        <v>王梦园</v>
      </c>
      <c r="C665" s="5" t="s">
        <v>661</v>
      </c>
    </row>
    <row r="666" spans="1:3" ht="24.75" customHeight="1">
      <c r="A666" s="4">
        <v>663</v>
      </c>
      <c r="B666" s="5" t="str">
        <f>"符开念"</f>
        <v>符开念</v>
      </c>
      <c r="C666" s="5" t="s">
        <v>662</v>
      </c>
    </row>
    <row r="667" spans="1:3" ht="24.75" customHeight="1">
      <c r="A667" s="4">
        <v>664</v>
      </c>
      <c r="B667" s="5" t="str">
        <f>"罗南通"</f>
        <v>罗南通</v>
      </c>
      <c r="C667" s="5" t="s">
        <v>496</v>
      </c>
    </row>
    <row r="668" spans="1:3" ht="24.75" customHeight="1">
      <c r="A668" s="4">
        <v>665</v>
      </c>
      <c r="B668" s="5" t="str">
        <f>"吴子莹"</f>
        <v>吴子莹</v>
      </c>
      <c r="C668" s="5" t="s">
        <v>663</v>
      </c>
    </row>
    <row r="669" spans="1:3" ht="24.75" customHeight="1">
      <c r="A669" s="4">
        <v>666</v>
      </c>
      <c r="B669" s="5" t="str">
        <f>"陈红茹"</f>
        <v>陈红茹</v>
      </c>
      <c r="C669" s="5" t="s">
        <v>664</v>
      </c>
    </row>
    <row r="670" spans="1:3" ht="24.75" customHeight="1">
      <c r="A670" s="4">
        <v>667</v>
      </c>
      <c r="B670" s="5" t="str">
        <f>"邢增策"</f>
        <v>邢增策</v>
      </c>
      <c r="C670" s="5" t="s">
        <v>665</v>
      </c>
    </row>
    <row r="671" spans="1:3" ht="24.75" customHeight="1">
      <c r="A671" s="4">
        <v>668</v>
      </c>
      <c r="B671" s="5" t="str">
        <f>"罗乐"</f>
        <v>罗乐</v>
      </c>
      <c r="C671" s="5" t="s">
        <v>666</v>
      </c>
    </row>
    <row r="672" spans="1:3" ht="24.75" customHeight="1">
      <c r="A672" s="4">
        <v>669</v>
      </c>
      <c r="B672" s="5" t="str">
        <f>"符宝艺"</f>
        <v>符宝艺</v>
      </c>
      <c r="C672" s="5" t="s">
        <v>667</v>
      </c>
    </row>
    <row r="673" spans="1:3" ht="24.75" customHeight="1">
      <c r="A673" s="4">
        <v>670</v>
      </c>
      <c r="B673" s="5" t="str">
        <f>"王海姑"</f>
        <v>王海姑</v>
      </c>
      <c r="C673" s="5" t="s">
        <v>668</v>
      </c>
    </row>
    <row r="674" spans="1:3" ht="24.75" customHeight="1">
      <c r="A674" s="4">
        <v>671</v>
      </c>
      <c r="B674" s="5" t="str">
        <f>"李程轩"</f>
        <v>李程轩</v>
      </c>
      <c r="C674" s="5" t="s">
        <v>669</v>
      </c>
    </row>
    <row r="675" spans="1:3" ht="24.75" customHeight="1">
      <c r="A675" s="4">
        <v>672</v>
      </c>
      <c r="B675" s="5" t="str">
        <f>"高芳超"</f>
        <v>高芳超</v>
      </c>
      <c r="C675" s="5" t="s">
        <v>670</v>
      </c>
    </row>
    <row r="676" spans="1:3" ht="24.75" customHeight="1">
      <c r="A676" s="4">
        <v>673</v>
      </c>
      <c r="B676" s="5" t="str">
        <f>"孙金易"</f>
        <v>孙金易</v>
      </c>
      <c r="C676" s="5" t="s">
        <v>671</v>
      </c>
    </row>
    <row r="677" spans="1:3" ht="24.75" customHeight="1">
      <c r="A677" s="4">
        <v>674</v>
      </c>
      <c r="B677" s="5" t="str">
        <f>"刘扬"</f>
        <v>刘扬</v>
      </c>
      <c r="C677" s="5" t="s">
        <v>672</v>
      </c>
    </row>
    <row r="678" spans="1:3" ht="24.75" customHeight="1">
      <c r="A678" s="4">
        <v>675</v>
      </c>
      <c r="B678" s="5" t="str">
        <f>"黄梦丽"</f>
        <v>黄梦丽</v>
      </c>
      <c r="C678" s="5" t="s">
        <v>673</v>
      </c>
    </row>
    <row r="679" spans="1:3" ht="24.75" customHeight="1">
      <c r="A679" s="4">
        <v>676</v>
      </c>
      <c r="B679" s="5" t="str">
        <f>"王毓奋"</f>
        <v>王毓奋</v>
      </c>
      <c r="C679" s="5" t="s">
        <v>674</v>
      </c>
    </row>
    <row r="680" spans="1:3" ht="24.75" customHeight="1">
      <c r="A680" s="4">
        <v>677</v>
      </c>
      <c r="B680" s="5" t="str">
        <f>"符鑫"</f>
        <v>符鑫</v>
      </c>
      <c r="C680" s="5" t="s">
        <v>675</v>
      </c>
    </row>
    <row r="681" spans="1:3" ht="24.75" customHeight="1">
      <c r="A681" s="4">
        <v>678</v>
      </c>
      <c r="B681" s="5" t="str">
        <f>"蔡汝艳"</f>
        <v>蔡汝艳</v>
      </c>
      <c r="C681" s="5" t="s">
        <v>676</v>
      </c>
    </row>
    <row r="682" spans="1:3" ht="24.75" customHeight="1">
      <c r="A682" s="4">
        <v>679</v>
      </c>
      <c r="B682" s="5" t="str">
        <f>"王高宇"</f>
        <v>王高宇</v>
      </c>
      <c r="C682" s="5" t="s">
        <v>677</v>
      </c>
    </row>
    <row r="683" spans="1:3" ht="24.75" customHeight="1">
      <c r="A683" s="4">
        <v>680</v>
      </c>
      <c r="B683" s="5" t="str">
        <f>"吴婷婷"</f>
        <v>吴婷婷</v>
      </c>
      <c r="C683" s="5" t="s">
        <v>678</v>
      </c>
    </row>
    <row r="684" spans="1:3" ht="24.75" customHeight="1">
      <c r="A684" s="4">
        <v>681</v>
      </c>
      <c r="B684" s="5" t="str">
        <f>"王大育"</f>
        <v>王大育</v>
      </c>
      <c r="C684" s="5" t="s">
        <v>679</v>
      </c>
    </row>
    <row r="685" spans="1:3" ht="24.75" customHeight="1">
      <c r="A685" s="4">
        <v>682</v>
      </c>
      <c r="B685" s="5" t="str">
        <f>"王凡逸"</f>
        <v>王凡逸</v>
      </c>
      <c r="C685" s="5" t="s">
        <v>680</v>
      </c>
    </row>
    <row r="686" spans="1:3" ht="24.75" customHeight="1">
      <c r="A686" s="4">
        <v>683</v>
      </c>
      <c r="B686" s="5" t="str">
        <f>"曾红"</f>
        <v>曾红</v>
      </c>
      <c r="C686" s="5" t="s">
        <v>664</v>
      </c>
    </row>
    <row r="687" spans="1:3" ht="24.75" customHeight="1">
      <c r="A687" s="4">
        <v>684</v>
      </c>
      <c r="B687" s="5" t="str">
        <f>"王素素"</f>
        <v>王素素</v>
      </c>
      <c r="C687" s="5" t="s">
        <v>681</v>
      </c>
    </row>
    <row r="688" spans="1:3" ht="24.75" customHeight="1">
      <c r="A688" s="4">
        <v>685</v>
      </c>
      <c r="B688" s="5" t="str">
        <f>"王贤浩"</f>
        <v>王贤浩</v>
      </c>
      <c r="C688" s="5" t="s">
        <v>682</v>
      </c>
    </row>
    <row r="689" spans="1:3" ht="24.75" customHeight="1">
      <c r="A689" s="4">
        <v>686</v>
      </c>
      <c r="B689" s="5" t="str">
        <f>"边晨"</f>
        <v>边晨</v>
      </c>
      <c r="C689" s="5" t="s">
        <v>683</v>
      </c>
    </row>
    <row r="690" spans="1:3" ht="24.75" customHeight="1">
      <c r="A690" s="4">
        <v>687</v>
      </c>
      <c r="B690" s="5" t="str">
        <f>"李泳琪"</f>
        <v>李泳琪</v>
      </c>
      <c r="C690" s="5" t="s">
        <v>684</v>
      </c>
    </row>
    <row r="691" spans="1:3" ht="24.75" customHeight="1">
      <c r="A691" s="4">
        <v>688</v>
      </c>
      <c r="B691" s="5" t="str">
        <f>"林婉"</f>
        <v>林婉</v>
      </c>
      <c r="C691" s="5" t="s">
        <v>685</v>
      </c>
    </row>
    <row r="692" spans="1:3" ht="24.75" customHeight="1">
      <c r="A692" s="4">
        <v>689</v>
      </c>
      <c r="B692" s="5" t="str">
        <f>"符冬梅"</f>
        <v>符冬梅</v>
      </c>
      <c r="C692" s="5" t="s">
        <v>686</v>
      </c>
    </row>
    <row r="693" spans="1:3" ht="24.75" customHeight="1">
      <c r="A693" s="4">
        <v>690</v>
      </c>
      <c r="B693" s="5" t="str">
        <f>"符兆达"</f>
        <v>符兆达</v>
      </c>
      <c r="C693" s="5" t="s">
        <v>553</v>
      </c>
    </row>
    <row r="694" spans="1:3" ht="24.75" customHeight="1">
      <c r="A694" s="4">
        <v>691</v>
      </c>
      <c r="B694" s="5" t="str">
        <f>"吴雪雯"</f>
        <v>吴雪雯</v>
      </c>
      <c r="C694" s="5" t="s">
        <v>687</v>
      </c>
    </row>
    <row r="695" spans="1:3" ht="24.75" customHeight="1">
      <c r="A695" s="4">
        <v>692</v>
      </c>
      <c r="B695" s="5" t="str">
        <f>"陈豪雅"</f>
        <v>陈豪雅</v>
      </c>
      <c r="C695" s="5" t="s">
        <v>688</v>
      </c>
    </row>
    <row r="696" spans="1:3" ht="24.75" customHeight="1">
      <c r="A696" s="4">
        <v>693</v>
      </c>
      <c r="B696" s="5" t="str">
        <f>"王姜丽"</f>
        <v>王姜丽</v>
      </c>
      <c r="C696" s="5" t="s">
        <v>689</v>
      </c>
    </row>
    <row r="697" spans="1:3" ht="24.75" customHeight="1">
      <c r="A697" s="4">
        <v>694</v>
      </c>
      <c r="B697" s="5" t="str">
        <f>"黄丹"</f>
        <v>黄丹</v>
      </c>
      <c r="C697" s="5" t="s">
        <v>690</v>
      </c>
    </row>
    <row r="698" spans="1:3" ht="24.75" customHeight="1">
      <c r="A698" s="4">
        <v>695</v>
      </c>
      <c r="B698" s="5" t="str">
        <f>"颜跃纯"</f>
        <v>颜跃纯</v>
      </c>
      <c r="C698" s="5" t="s">
        <v>691</v>
      </c>
    </row>
    <row r="699" spans="1:3" ht="24.75" customHeight="1">
      <c r="A699" s="4">
        <v>696</v>
      </c>
      <c r="B699" s="5" t="str">
        <f>"黄锦全"</f>
        <v>黄锦全</v>
      </c>
      <c r="C699" s="5" t="s">
        <v>692</v>
      </c>
    </row>
    <row r="700" spans="1:3" ht="24.75" customHeight="1">
      <c r="A700" s="4">
        <v>697</v>
      </c>
      <c r="B700" s="5" t="str">
        <f>"谭莎莎"</f>
        <v>谭莎莎</v>
      </c>
      <c r="C700" s="5" t="s">
        <v>693</v>
      </c>
    </row>
    <row r="701" spans="1:3" ht="24.75" customHeight="1">
      <c r="A701" s="4">
        <v>698</v>
      </c>
      <c r="B701" s="5" t="str">
        <f>"吴博"</f>
        <v>吴博</v>
      </c>
      <c r="C701" s="5" t="s">
        <v>694</v>
      </c>
    </row>
    <row r="702" spans="1:3" ht="24.75" customHeight="1">
      <c r="A702" s="4">
        <v>699</v>
      </c>
      <c r="B702" s="5" t="str">
        <f>"何远贤"</f>
        <v>何远贤</v>
      </c>
      <c r="C702" s="5" t="s">
        <v>695</v>
      </c>
    </row>
    <row r="703" spans="1:3" ht="24.75" customHeight="1">
      <c r="A703" s="4">
        <v>700</v>
      </c>
      <c r="B703" s="5" t="str">
        <f>"蒙韫怡"</f>
        <v>蒙韫怡</v>
      </c>
      <c r="C703" s="5" t="s">
        <v>696</v>
      </c>
    </row>
    <row r="704" spans="1:3" ht="24.75" customHeight="1">
      <c r="A704" s="4">
        <v>701</v>
      </c>
      <c r="B704" s="5" t="str">
        <f>"黄琪红"</f>
        <v>黄琪红</v>
      </c>
      <c r="C704" s="5" t="s">
        <v>697</v>
      </c>
    </row>
    <row r="705" spans="1:3" ht="24.75" customHeight="1">
      <c r="A705" s="4">
        <v>702</v>
      </c>
      <c r="B705" s="5" t="str">
        <f>"苏美辰"</f>
        <v>苏美辰</v>
      </c>
      <c r="C705" s="5" t="s">
        <v>698</v>
      </c>
    </row>
    <row r="706" spans="1:3" ht="24.75" customHeight="1">
      <c r="A706" s="4">
        <v>703</v>
      </c>
      <c r="B706" s="5" t="str">
        <f>"陈多坤"</f>
        <v>陈多坤</v>
      </c>
      <c r="C706" s="5" t="s">
        <v>699</v>
      </c>
    </row>
    <row r="707" spans="1:3" ht="24.75" customHeight="1">
      <c r="A707" s="4">
        <v>704</v>
      </c>
      <c r="B707" s="5" t="str">
        <f>"赵欣欣"</f>
        <v>赵欣欣</v>
      </c>
      <c r="C707" s="5" t="s">
        <v>700</v>
      </c>
    </row>
    <row r="708" spans="1:3" ht="24.75" customHeight="1">
      <c r="A708" s="4">
        <v>705</v>
      </c>
      <c r="B708" s="5" t="str">
        <f>"黄梦妮"</f>
        <v>黄梦妮</v>
      </c>
      <c r="C708" s="5" t="s">
        <v>701</v>
      </c>
    </row>
    <row r="709" spans="1:3" ht="24.75" customHeight="1">
      <c r="A709" s="4">
        <v>706</v>
      </c>
      <c r="B709" s="5" t="str">
        <f>"孙彬晏"</f>
        <v>孙彬晏</v>
      </c>
      <c r="C709" s="5" t="s">
        <v>702</v>
      </c>
    </row>
    <row r="710" spans="1:3" ht="24.75" customHeight="1">
      <c r="A710" s="4">
        <v>707</v>
      </c>
      <c r="B710" s="5" t="str">
        <f>"李成"</f>
        <v>李成</v>
      </c>
      <c r="C710" s="5" t="s">
        <v>703</v>
      </c>
    </row>
    <row r="711" spans="1:3" ht="24.75" customHeight="1">
      <c r="A711" s="4">
        <v>708</v>
      </c>
      <c r="B711" s="5" t="str">
        <f>"陈代炼"</f>
        <v>陈代炼</v>
      </c>
      <c r="C711" s="5" t="s">
        <v>704</v>
      </c>
    </row>
    <row r="712" spans="1:3" ht="24.75" customHeight="1">
      <c r="A712" s="4">
        <v>709</v>
      </c>
      <c r="B712" s="5" t="str">
        <f>"廖燕超"</f>
        <v>廖燕超</v>
      </c>
      <c r="C712" s="5" t="s">
        <v>705</v>
      </c>
    </row>
    <row r="713" spans="1:3" ht="24.75" customHeight="1">
      <c r="A713" s="4">
        <v>710</v>
      </c>
      <c r="B713" s="5" t="str">
        <f>"钟文礼"</f>
        <v>钟文礼</v>
      </c>
      <c r="C713" s="5" t="s">
        <v>706</v>
      </c>
    </row>
    <row r="714" spans="1:3" ht="24.75" customHeight="1">
      <c r="A714" s="4">
        <v>711</v>
      </c>
      <c r="B714" s="5" t="str">
        <f>"黄乐昌"</f>
        <v>黄乐昌</v>
      </c>
      <c r="C714" s="5" t="s">
        <v>707</v>
      </c>
    </row>
    <row r="715" spans="1:3" ht="24.75" customHeight="1">
      <c r="A715" s="4">
        <v>712</v>
      </c>
      <c r="B715" s="5" t="str">
        <f>"李莉"</f>
        <v>李莉</v>
      </c>
      <c r="C715" s="5" t="s">
        <v>708</v>
      </c>
    </row>
    <row r="716" spans="1:3" ht="24.75" customHeight="1">
      <c r="A716" s="4">
        <v>713</v>
      </c>
      <c r="B716" s="5" t="str">
        <f>"李虹芳"</f>
        <v>李虹芳</v>
      </c>
      <c r="C716" s="5" t="s">
        <v>173</v>
      </c>
    </row>
    <row r="717" spans="1:3" ht="24.75" customHeight="1">
      <c r="A717" s="4">
        <v>714</v>
      </c>
      <c r="B717" s="5" t="str">
        <f>"孙浩"</f>
        <v>孙浩</v>
      </c>
      <c r="C717" s="5" t="s">
        <v>709</v>
      </c>
    </row>
    <row r="718" spans="1:3" ht="24.75" customHeight="1">
      <c r="A718" s="4">
        <v>715</v>
      </c>
      <c r="B718" s="5" t="str">
        <f>"刘扬燕"</f>
        <v>刘扬燕</v>
      </c>
      <c r="C718" s="5" t="s">
        <v>710</v>
      </c>
    </row>
    <row r="719" spans="1:3" ht="24.75" customHeight="1">
      <c r="A719" s="4">
        <v>716</v>
      </c>
      <c r="B719" s="5" t="str">
        <f>"陈青青"</f>
        <v>陈青青</v>
      </c>
      <c r="C719" s="5" t="s">
        <v>711</v>
      </c>
    </row>
    <row r="720" spans="1:3" ht="24.75" customHeight="1">
      <c r="A720" s="4">
        <v>717</v>
      </c>
      <c r="B720" s="5" t="str">
        <f>"林又良"</f>
        <v>林又良</v>
      </c>
      <c r="C720" s="5" t="s">
        <v>712</v>
      </c>
    </row>
    <row r="721" spans="1:3" ht="24.75" customHeight="1">
      <c r="A721" s="4">
        <v>718</v>
      </c>
      <c r="B721" s="5" t="str">
        <f>"郑荃"</f>
        <v>郑荃</v>
      </c>
      <c r="C721" s="5" t="s">
        <v>713</v>
      </c>
    </row>
    <row r="722" spans="1:3" ht="24.75" customHeight="1">
      <c r="A722" s="4">
        <v>719</v>
      </c>
      <c r="B722" s="5" t="str">
        <f>"符亚二"</f>
        <v>符亚二</v>
      </c>
      <c r="C722" s="5" t="s">
        <v>714</v>
      </c>
    </row>
    <row r="723" spans="1:3" ht="24.75" customHeight="1">
      <c r="A723" s="4">
        <v>720</v>
      </c>
      <c r="B723" s="5" t="str">
        <f>"符书娇"</f>
        <v>符书娇</v>
      </c>
      <c r="C723" s="5" t="s">
        <v>715</v>
      </c>
    </row>
    <row r="724" spans="1:3" ht="24.75" customHeight="1">
      <c r="A724" s="4">
        <v>721</v>
      </c>
      <c r="B724" s="5" t="str">
        <f>"陈伙春"</f>
        <v>陈伙春</v>
      </c>
      <c r="C724" s="5" t="s">
        <v>716</v>
      </c>
    </row>
    <row r="725" spans="1:3" ht="24.75" customHeight="1">
      <c r="A725" s="4">
        <v>722</v>
      </c>
      <c r="B725" s="5" t="str">
        <f>"蔡波"</f>
        <v>蔡波</v>
      </c>
      <c r="C725" s="5" t="s">
        <v>717</v>
      </c>
    </row>
    <row r="726" spans="1:3" ht="24.75" customHeight="1">
      <c r="A726" s="4">
        <v>723</v>
      </c>
      <c r="B726" s="5" t="str">
        <f>"李琼珠"</f>
        <v>李琼珠</v>
      </c>
      <c r="C726" s="5" t="s">
        <v>718</v>
      </c>
    </row>
    <row r="727" spans="1:3" ht="24.75" customHeight="1">
      <c r="A727" s="4">
        <v>724</v>
      </c>
      <c r="B727" s="5" t="str">
        <f>"李杨"</f>
        <v>李杨</v>
      </c>
      <c r="C727" s="5" t="s">
        <v>719</v>
      </c>
    </row>
    <row r="728" spans="1:3" ht="24.75" customHeight="1">
      <c r="A728" s="4">
        <v>725</v>
      </c>
      <c r="B728" s="5" t="str">
        <f>"王森"</f>
        <v>王森</v>
      </c>
      <c r="C728" s="5" t="s">
        <v>720</v>
      </c>
    </row>
    <row r="729" spans="1:3" ht="24.75" customHeight="1">
      <c r="A729" s="4">
        <v>726</v>
      </c>
      <c r="B729" s="5" t="str">
        <f>"王灿"</f>
        <v>王灿</v>
      </c>
      <c r="C729" s="5" t="s">
        <v>721</v>
      </c>
    </row>
    <row r="730" spans="1:3" ht="24.75" customHeight="1">
      <c r="A730" s="4">
        <v>727</v>
      </c>
      <c r="B730" s="5" t="str">
        <f>"李徽徽"</f>
        <v>李徽徽</v>
      </c>
      <c r="C730" s="5" t="s">
        <v>722</v>
      </c>
    </row>
    <row r="731" spans="1:3" ht="24.75" customHeight="1">
      <c r="A731" s="4">
        <v>728</v>
      </c>
      <c r="B731" s="5" t="str">
        <f>"王汉超"</f>
        <v>王汉超</v>
      </c>
      <c r="C731" s="5" t="s">
        <v>723</v>
      </c>
    </row>
    <row r="732" spans="1:3" ht="24.75" customHeight="1">
      <c r="A732" s="4">
        <v>729</v>
      </c>
      <c r="B732" s="5" t="str">
        <f>"王青莹"</f>
        <v>王青莹</v>
      </c>
      <c r="C732" s="5" t="s">
        <v>724</v>
      </c>
    </row>
    <row r="733" spans="1:3" ht="24.75" customHeight="1">
      <c r="A733" s="4">
        <v>730</v>
      </c>
      <c r="B733" s="5" t="str">
        <f>"王世德"</f>
        <v>王世德</v>
      </c>
      <c r="C733" s="5" t="s">
        <v>725</v>
      </c>
    </row>
    <row r="734" spans="1:3" ht="24.75" customHeight="1">
      <c r="A734" s="4">
        <v>731</v>
      </c>
      <c r="B734" s="5" t="str">
        <f>"冯宁"</f>
        <v>冯宁</v>
      </c>
      <c r="C734" s="5" t="s">
        <v>726</v>
      </c>
    </row>
    <row r="735" spans="1:3" ht="24.75" customHeight="1">
      <c r="A735" s="4">
        <v>732</v>
      </c>
      <c r="B735" s="5" t="str">
        <f>"林诗颖"</f>
        <v>林诗颖</v>
      </c>
      <c r="C735" s="5" t="s">
        <v>727</v>
      </c>
    </row>
    <row r="736" spans="1:3" ht="24.75" customHeight="1">
      <c r="A736" s="4">
        <v>733</v>
      </c>
      <c r="B736" s="5" t="str">
        <f>"李子春"</f>
        <v>李子春</v>
      </c>
      <c r="C736" s="5" t="s">
        <v>728</v>
      </c>
    </row>
    <row r="737" spans="1:3" ht="24.75" customHeight="1">
      <c r="A737" s="4">
        <v>734</v>
      </c>
      <c r="B737" s="5" t="str">
        <f>"黄丽敏"</f>
        <v>黄丽敏</v>
      </c>
      <c r="C737" s="5" t="s">
        <v>729</v>
      </c>
    </row>
    <row r="738" spans="1:3" ht="24.75" customHeight="1">
      <c r="A738" s="4">
        <v>735</v>
      </c>
      <c r="B738" s="5" t="str">
        <f>"符结祖"</f>
        <v>符结祖</v>
      </c>
      <c r="C738" s="5" t="s">
        <v>730</v>
      </c>
    </row>
    <row r="739" spans="1:3" ht="24.75" customHeight="1">
      <c r="A739" s="4">
        <v>736</v>
      </c>
      <c r="B739" s="5" t="str">
        <f>"吴淑婷"</f>
        <v>吴淑婷</v>
      </c>
      <c r="C739" s="5" t="s">
        <v>731</v>
      </c>
    </row>
    <row r="740" spans="1:3" ht="24.75" customHeight="1">
      <c r="A740" s="4">
        <v>737</v>
      </c>
      <c r="B740" s="5" t="str">
        <f>"刘逸飞"</f>
        <v>刘逸飞</v>
      </c>
      <c r="C740" s="5" t="s">
        <v>732</v>
      </c>
    </row>
    <row r="741" spans="1:3" ht="24.75" customHeight="1">
      <c r="A741" s="4">
        <v>738</v>
      </c>
      <c r="B741" s="5" t="str">
        <f>"王锡岸"</f>
        <v>王锡岸</v>
      </c>
      <c r="C741" s="5" t="s">
        <v>733</v>
      </c>
    </row>
    <row r="742" spans="1:3" ht="24.75" customHeight="1">
      <c r="A742" s="4">
        <v>739</v>
      </c>
      <c r="B742" s="5" t="str">
        <f>"麦凌志"</f>
        <v>麦凌志</v>
      </c>
      <c r="C742" s="5" t="s">
        <v>734</v>
      </c>
    </row>
    <row r="743" spans="1:3" ht="24.75" customHeight="1">
      <c r="A743" s="4">
        <v>740</v>
      </c>
      <c r="B743" s="5" t="str">
        <f>"黄陆鹏"</f>
        <v>黄陆鹏</v>
      </c>
      <c r="C743" s="5" t="s">
        <v>735</v>
      </c>
    </row>
    <row r="744" spans="1:3" ht="24.75" customHeight="1">
      <c r="A744" s="4">
        <v>741</v>
      </c>
      <c r="B744" s="5" t="str">
        <f>"林声妃"</f>
        <v>林声妃</v>
      </c>
      <c r="C744" s="5" t="s">
        <v>736</v>
      </c>
    </row>
    <row r="745" spans="1:3" ht="24.75" customHeight="1">
      <c r="A745" s="4">
        <v>742</v>
      </c>
      <c r="B745" s="5" t="str">
        <f>"孙贤隆"</f>
        <v>孙贤隆</v>
      </c>
      <c r="C745" s="5" t="s">
        <v>737</v>
      </c>
    </row>
    <row r="746" spans="1:3" ht="24.75" customHeight="1">
      <c r="A746" s="4">
        <v>743</v>
      </c>
      <c r="B746" s="5" t="str">
        <f>"郑扬扬"</f>
        <v>郑扬扬</v>
      </c>
      <c r="C746" s="5" t="s">
        <v>738</v>
      </c>
    </row>
    <row r="747" spans="1:3" ht="24.75" customHeight="1">
      <c r="A747" s="4">
        <v>744</v>
      </c>
      <c r="B747" s="5" t="str">
        <f>"周秋杨"</f>
        <v>周秋杨</v>
      </c>
      <c r="C747" s="5" t="s">
        <v>739</v>
      </c>
    </row>
    <row r="748" spans="1:3" ht="24.75" customHeight="1">
      <c r="A748" s="4">
        <v>745</v>
      </c>
      <c r="B748" s="5" t="str">
        <f>"何婆得"</f>
        <v>何婆得</v>
      </c>
      <c r="C748" s="5" t="s">
        <v>740</v>
      </c>
    </row>
    <row r="749" spans="1:3" ht="24.75" customHeight="1">
      <c r="A749" s="4">
        <v>746</v>
      </c>
      <c r="B749" s="5" t="str">
        <f>"吴禧虎"</f>
        <v>吴禧虎</v>
      </c>
      <c r="C749" s="5" t="s">
        <v>741</v>
      </c>
    </row>
    <row r="750" spans="1:3" ht="24.75" customHeight="1">
      <c r="A750" s="4">
        <v>747</v>
      </c>
      <c r="B750" s="5" t="str">
        <f>"高凌云"</f>
        <v>高凌云</v>
      </c>
      <c r="C750" s="5" t="s">
        <v>742</v>
      </c>
    </row>
    <row r="751" spans="1:3" ht="24.75" customHeight="1">
      <c r="A751" s="4">
        <v>748</v>
      </c>
      <c r="B751" s="5" t="str">
        <f>"曲诺"</f>
        <v>曲诺</v>
      </c>
      <c r="C751" s="5" t="s">
        <v>743</v>
      </c>
    </row>
    <row r="752" spans="1:3" ht="24.75" customHeight="1">
      <c r="A752" s="4">
        <v>749</v>
      </c>
      <c r="B752" s="5" t="str">
        <f>"王翠翠"</f>
        <v>王翠翠</v>
      </c>
      <c r="C752" s="5" t="s">
        <v>744</v>
      </c>
    </row>
    <row r="753" spans="1:3" ht="24.75" customHeight="1">
      <c r="A753" s="4">
        <v>750</v>
      </c>
      <c r="B753" s="5" t="str">
        <f>"王伲"</f>
        <v>王伲</v>
      </c>
      <c r="C753" s="5" t="s">
        <v>745</v>
      </c>
    </row>
    <row r="754" spans="1:3" ht="24.75" customHeight="1">
      <c r="A754" s="4">
        <v>751</v>
      </c>
      <c r="B754" s="5" t="str">
        <f>"符金燕"</f>
        <v>符金燕</v>
      </c>
      <c r="C754" s="5" t="s">
        <v>746</v>
      </c>
    </row>
    <row r="755" spans="1:3" ht="24.75" customHeight="1">
      <c r="A755" s="4">
        <v>752</v>
      </c>
      <c r="B755" s="5" t="str">
        <f>"邵婷婷"</f>
        <v>邵婷婷</v>
      </c>
      <c r="C755" s="5" t="s">
        <v>747</v>
      </c>
    </row>
    <row r="756" spans="1:3" ht="24.75" customHeight="1">
      <c r="A756" s="4">
        <v>753</v>
      </c>
      <c r="B756" s="5" t="str">
        <f>"吴浇丽"</f>
        <v>吴浇丽</v>
      </c>
      <c r="C756" s="5" t="s">
        <v>748</v>
      </c>
    </row>
    <row r="757" spans="1:3" ht="24.75" customHeight="1">
      <c r="A757" s="4">
        <v>754</v>
      </c>
      <c r="B757" s="5" t="str">
        <f>"邱钰涵"</f>
        <v>邱钰涵</v>
      </c>
      <c r="C757" s="5" t="s">
        <v>749</v>
      </c>
    </row>
    <row r="758" spans="1:3" ht="24.75" customHeight="1">
      <c r="A758" s="4">
        <v>755</v>
      </c>
      <c r="B758" s="5" t="str">
        <f>"王慧"</f>
        <v>王慧</v>
      </c>
      <c r="C758" s="5" t="s">
        <v>750</v>
      </c>
    </row>
    <row r="759" spans="1:3" ht="24.75" customHeight="1">
      <c r="A759" s="4">
        <v>756</v>
      </c>
      <c r="B759" s="5" t="str">
        <f>"陈琳"</f>
        <v>陈琳</v>
      </c>
      <c r="C759" s="5" t="s">
        <v>751</v>
      </c>
    </row>
    <row r="760" spans="1:3" ht="24.75" customHeight="1">
      <c r="A760" s="4">
        <v>757</v>
      </c>
      <c r="B760" s="5" t="str">
        <f>"谭发行"</f>
        <v>谭发行</v>
      </c>
      <c r="C760" s="5" t="s">
        <v>752</v>
      </c>
    </row>
    <row r="761" spans="1:3" ht="24.75" customHeight="1">
      <c r="A761" s="4">
        <v>758</v>
      </c>
      <c r="B761" s="5" t="str">
        <f>"苏晴"</f>
        <v>苏晴</v>
      </c>
      <c r="C761" s="5" t="s">
        <v>753</v>
      </c>
    </row>
    <row r="762" spans="1:3" ht="24.75" customHeight="1">
      <c r="A762" s="4">
        <v>759</v>
      </c>
      <c r="B762" s="5" t="str">
        <f>"覃官图"</f>
        <v>覃官图</v>
      </c>
      <c r="C762" s="5" t="s">
        <v>754</v>
      </c>
    </row>
    <row r="763" spans="1:3" ht="24.75" customHeight="1">
      <c r="A763" s="4">
        <v>760</v>
      </c>
      <c r="B763" s="5" t="str">
        <f>"沈有德"</f>
        <v>沈有德</v>
      </c>
      <c r="C763" s="5" t="s">
        <v>755</v>
      </c>
    </row>
    <row r="764" spans="1:3" ht="24.75" customHeight="1">
      <c r="A764" s="4">
        <v>761</v>
      </c>
      <c r="B764" s="5" t="str">
        <f>"陈英"</f>
        <v>陈英</v>
      </c>
      <c r="C764" s="5" t="s">
        <v>756</v>
      </c>
    </row>
    <row r="765" spans="1:3" ht="24.75" customHeight="1">
      <c r="A765" s="4">
        <v>762</v>
      </c>
      <c r="B765" s="5" t="str">
        <f>"靳晴猷"</f>
        <v>靳晴猷</v>
      </c>
      <c r="C765" s="5" t="s">
        <v>757</v>
      </c>
    </row>
    <row r="766" spans="1:3" ht="24.75" customHeight="1">
      <c r="A766" s="4">
        <v>763</v>
      </c>
      <c r="B766" s="5" t="str">
        <f>"符清丽"</f>
        <v>符清丽</v>
      </c>
      <c r="C766" s="5" t="s">
        <v>758</v>
      </c>
    </row>
    <row r="767" spans="1:3" ht="24.75" customHeight="1">
      <c r="A767" s="4">
        <v>764</v>
      </c>
      <c r="B767" s="5" t="str">
        <f>"胡小丽"</f>
        <v>胡小丽</v>
      </c>
      <c r="C767" s="5" t="s">
        <v>759</v>
      </c>
    </row>
    <row r="768" spans="1:3" ht="24.75" customHeight="1">
      <c r="A768" s="4">
        <v>765</v>
      </c>
      <c r="B768" s="5" t="str">
        <f>"何玉敏"</f>
        <v>何玉敏</v>
      </c>
      <c r="C768" s="5" t="s">
        <v>326</v>
      </c>
    </row>
    <row r="769" spans="1:3" ht="24.75" customHeight="1">
      <c r="A769" s="4">
        <v>766</v>
      </c>
      <c r="B769" s="5" t="str">
        <f>"段金玲"</f>
        <v>段金玲</v>
      </c>
      <c r="C769" s="5" t="s">
        <v>760</v>
      </c>
    </row>
    <row r="770" spans="1:3" ht="24.75" customHeight="1">
      <c r="A770" s="4">
        <v>767</v>
      </c>
      <c r="B770" s="5" t="str">
        <f>"刘仪"</f>
        <v>刘仪</v>
      </c>
      <c r="C770" s="5" t="s">
        <v>761</v>
      </c>
    </row>
    <row r="771" spans="1:3" ht="24.75" customHeight="1">
      <c r="A771" s="4">
        <v>768</v>
      </c>
      <c r="B771" s="5" t="str">
        <f>"黄伟"</f>
        <v>黄伟</v>
      </c>
      <c r="C771" s="5" t="s">
        <v>762</v>
      </c>
    </row>
    <row r="772" spans="1:3" ht="24.75" customHeight="1">
      <c r="A772" s="4">
        <v>769</v>
      </c>
      <c r="B772" s="5" t="str">
        <f>"李越"</f>
        <v>李越</v>
      </c>
      <c r="C772" s="5" t="s">
        <v>763</v>
      </c>
    </row>
    <row r="773" spans="1:3" ht="24.75" customHeight="1">
      <c r="A773" s="4">
        <v>770</v>
      </c>
      <c r="B773" s="5" t="str">
        <f>"羊恒亮"</f>
        <v>羊恒亮</v>
      </c>
      <c r="C773" s="5" t="s">
        <v>764</v>
      </c>
    </row>
    <row r="774" spans="1:3" ht="24.75" customHeight="1">
      <c r="A774" s="4">
        <v>771</v>
      </c>
      <c r="B774" s="5" t="str">
        <f>"麦贻强"</f>
        <v>麦贻强</v>
      </c>
      <c r="C774" s="5" t="s">
        <v>765</v>
      </c>
    </row>
    <row r="775" spans="1:3" ht="24.75" customHeight="1">
      <c r="A775" s="4">
        <v>772</v>
      </c>
      <c r="B775" s="5" t="str">
        <f>"陈会宾"</f>
        <v>陈会宾</v>
      </c>
      <c r="C775" s="5" t="s">
        <v>766</v>
      </c>
    </row>
    <row r="776" spans="1:3" ht="24.75" customHeight="1">
      <c r="A776" s="4">
        <v>773</v>
      </c>
      <c r="B776" s="5" t="str">
        <f>"周环"</f>
        <v>周环</v>
      </c>
      <c r="C776" s="5" t="s">
        <v>767</v>
      </c>
    </row>
    <row r="777" spans="1:3" ht="24.75" customHeight="1">
      <c r="A777" s="4">
        <v>774</v>
      </c>
      <c r="B777" s="5" t="str">
        <f>"周羚"</f>
        <v>周羚</v>
      </c>
      <c r="C777" s="5" t="s">
        <v>768</v>
      </c>
    </row>
    <row r="778" spans="1:3" ht="24.75" customHeight="1">
      <c r="A778" s="4">
        <v>775</v>
      </c>
      <c r="B778" s="5" t="str">
        <f>"吴茂李"</f>
        <v>吴茂李</v>
      </c>
      <c r="C778" s="5" t="s">
        <v>769</v>
      </c>
    </row>
    <row r="779" spans="1:3" ht="24.75" customHeight="1">
      <c r="A779" s="4">
        <v>776</v>
      </c>
      <c r="B779" s="5" t="str">
        <f>"马广豪"</f>
        <v>马广豪</v>
      </c>
      <c r="C779" s="5" t="s">
        <v>770</v>
      </c>
    </row>
    <row r="780" spans="1:3" ht="24.75" customHeight="1">
      <c r="A780" s="4">
        <v>777</v>
      </c>
      <c r="B780" s="5" t="str">
        <f>"符启旺"</f>
        <v>符启旺</v>
      </c>
      <c r="C780" s="5" t="s">
        <v>771</v>
      </c>
    </row>
    <row r="781" spans="1:3" ht="24.75" customHeight="1">
      <c r="A781" s="4">
        <v>778</v>
      </c>
      <c r="B781" s="5" t="str">
        <f>"谢春妍"</f>
        <v>谢春妍</v>
      </c>
      <c r="C781" s="5" t="s">
        <v>772</v>
      </c>
    </row>
    <row r="782" spans="1:3" ht="24.75" customHeight="1">
      <c r="A782" s="4">
        <v>779</v>
      </c>
      <c r="B782" s="5" t="str">
        <f>"林琳琅"</f>
        <v>林琳琅</v>
      </c>
      <c r="C782" s="5" t="s">
        <v>773</v>
      </c>
    </row>
    <row r="783" spans="1:3" ht="24.75" customHeight="1">
      <c r="A783" s="4">
        <v>780</v>
      </c>
      <c r="B783" s="5" t="str">
        <f>"林贞汝"</f>
        <v>林贞汝</v>
      </c>
      <c r="C783" s="5" t="s">
        <v>774</v>
      </c>
    </row>
    <row r="784" spans="1:3" ht="24.75" customHeight="1">
      <c r="A784" s="4">
        <v>781</v>
      </c>
      <c r="B784" s="5" t="str">
        <f>"邹阿强"</f>
        <v>邹阿强</v>
      </c>
      <c r="C784" s="5" t="s">
        <v>775</v>
      </c>
    </row>
    <row r="785" spans="1:3" ht="24.75" customHeight="1">
      <c r="A785" s="4">
        <v>782</v>
      </c>
      <c r="B785" s="5" t="str">
        <f>"王和伟"</f>
        <v>王和伟</v>
      </c>
      <c r="C785" s="5" t="s">
        <v>776</v>
      </c>
    </row>
    <row r="786" spans="1:3" ht="24.75" customHeight="1">
      <c r="A786" s="4">
        <v>783</v>
      </c>
      <c r="B786" s="5" t="str">
        <f>"吴美丽"</f>
        <v>吴美丽</v>
      </c>
      <c r="C786" s="5" t="s">
        <v>777</v>
      </c>
    </row>
    <row r="787" spans="1:3" ht="24.75" customHeight="1">
      <c r="A787" s="4">
        <v>784</v>
      </c>
      <c r="B787" s="5" t="str">
        <f>"许童兰"</f>
        <v>许童兰</v>
      </c>
      <c r="C787" s="5" t="s">
        <v>778</v>
      </c>
    </row>
    <row r="788" spans="1:3" ht="24.75" customHeight="1">
      <c r="A788" s="4">
        <v>785</v>
      </c>
      <c r="B788" s="5" t="str">
        <f>"吴莹"</f>
        <v>吴莹</v>
      </c>
      <c r="C788" s="5" t="s">
        <v>779</v>
      </c>
    </row>
    <row r="789" spans="1:3" ht="24.75" customHeight="1">
      <c r="A789" s="4">
        <v>786</v>
      </c>
      <c r="B789" s="5" t="str">
        <f>"岑红亮"</f>
        <v>岑红亮</v>
      </c>
      <c r="C789" s="5" t="s">
        <v>780</v>
      </c>
    </row>
    <row r="790" spans="1:3" ht="24.75" customHeight="1">
      <c r="A790" s="4">
        <v>787</v>
      </c>
      <c r="B790" s="5" t="str">
        <f>"麦起建"</f>
        <v>麦起建</v>
      </c>
      <c r="C790" s="5" t="s">
        <v>781</v>
      </c>
    </row>
    <row r="791" spans="1:3" ht="24.75" customHeight="1">
      <c r="A791" s="4">
        <v>788</v>
      </c>
      <c r="B791" s="5" t="str">
        <f>"陈基凯"</f>
        <v>陈基凯</v>
      </c>
      <c r="C791" s="5" t="s">
        <v>782</v>
      </c>
    </row>
    <row r="792" spans="1:3" ht="24.75" customHeight="1">
      <c r="A792" s="4">
        <v>789</v>
      </c>
      <c r="B792" s="5" t="str">
        <f>"王小慧"</f>
        <v>王小慧</v>
      </c>
      <c r="C792" s="5" t="s">
        <v>783</v>
      </c>
    </row>
    <row r="793" spans="1:3" ht="24.75" customHeight="1">
      <c r="A793" s="4">
        <v>790</v>
      </c>
      <c r="B793" s="5" t="str">
        <f>"蔡珊"</f>
        <v>蔡珊</v>
      </c>
      <c r="C793" s="5" t="s">
        <v>784</v>
      </c>
    </row>
    <row r="794" spans="1:3" ht="24.75" customHeight="1">
      <c r="A794" s="4">
        <v>791</v>
      </c>
      <c r="B794" s="5" t="str">
        <f>"孙雷"</f>
        <v>孙雷</v>
      </c>
      <c r="C794" s="5" t="s">
        <v>785</v>
      </c>
    </row>
    <row r="795" spans="1:3" ht="24.75" customHeight="1">
      <c r="A795" s="4">
        <v>792</v>
      </c>
      <c r="B795" s="5" t="str">
        <f>"李毓"</f>
        <v>李毓</v>
      </c>
      <c r="C795" s="5" t="s">
        <v>786</v>
      </c>
    </row>
    <row r="796" spans="1:3" ht="24.75" customHeight="1">
      <c r="A796" s="4">
        <v>793</v>
      </c>
      <c r="B796" s="5" t="str">
        <f>"曾海文"</f>
        <v>曾海文</v>
      </c>
      <c r="C796" s="5" t="s">
        <v>787</v>
      </c>
    </row>
    <row r="797" spans="1:3" ht="24.75" customHeight="1">
      <c r="A797" s="4">
        <v>794</v>
      </c>
      <c r="B797" s="5" t="str">
        <f>"王和程"</f>
        <v>王和程</v>
      </c>
      <c r="C797" s="5" t="s">
        <v>788</v>
      </c>
    </row>
    <row r="798" spans="1:3" ht="24.75" customHeight="1">
      <c r="A798" s="4">
        <v>795</v>
      </c>
      <c r="B798" s="5" t="str">
        <f>"陈玉星"</f>
        <v>陈玉星</v>
      </c>
      <c r="C798" s="5" t="s">
        <v>789</v>
      </c>
    </row>
    <row r="799" spans="1:3" ht="24.75" customHeight="1">
      <c r="A799" s="4">
        <v>796</v>
      </c>
      <c r="B799" s="5" t="str">
        <f>"吴浙婷"</f>
        <v>吴浙婷</v>
      </c>
      <c r="C799" s="5" t="s">
        <v>790</v>
      </c>
    </row>
    <row r="800" spans="1:3" ht="24.75" customHeight="1">
      <c r="A800" s="4">
        <v>797</v>
      </c>
      <c r="B800" s="5" t="str">
        <f>"陈晓雪"</f>
        <v>陈晓雪</v>
      </c>
      <c r="C800" s="5" t="s">
        <v>791</v>
      </c>
    </row>
    <row r="801" spans="1:3" ht="24.75" customHeight="1">
      <c r="A801" s="4">
        <v>798</v>
      </c>
      <c r="B801" s="5" t="str">
        <f>"王南丁"</f>
        <v>王南丁</v>
      </c>
      <c r="C801" s="5" t="s">
        <v>792</v>
      </c>
    </row>
    <row r="802" spans="1:3" ht="24.75" customHeight="1">
      <c r="A802" s="4">
        <v>799</v>
      </c>
      <c r="B802" s="5" t="str">
        <f>"武学天"</f>
        <v>武学天</v>
      </c>
      <c r="C802" s="5" t="s">
        <v>793</v>
      </c>
    </row>
    <row r="803" spans="1:3" ht="24.75" customHeight="1">
      <c r="A803" s="4">
        <v>800</v>
      </c>
      <c r="B803" s="5" t="str">
        <f>"洪芳"</f>
        <v>洪芳</v>
      </c>
      <c r="C803" s="5" t="s">
        <v>794</v>
      </c>
    </row>
    <row r="804" spans="1:3" ht="24.75" customHeight="1">
      <c r="A804" s="4">
        <v>801</v>
      </c>
      <c r="B804" s="5" t="str">
        <f>"符基铭"</f>
        <v>符基铭</v>
      </c>
      <c r="C804" s="5" t="s">
        <v>795</v>
      </c>
    </row>
    <row r="805" spans="1:3" ht="24.75" customHeight="1">
      <c r="A805" s="4">
        <v>802</v>
      </c>
      <c r="B805" s="5" t="str">
        <f>"周会聪"</f>
        <v>周会聪</v>
      </c>
      <c r="C805" s="5" t="s">
        <v>796</v>
      </c>
    </row>
    <row r="806" spans="1:3" ht="24.75" customHeight="1">
      <c r="A806" s="4">
        <v>803</v>
      </c>
      <c r="B806" s="5" t="str">
        <f>"俞文希"</f>
        <v>俞文希</v>
      </c>
      <c r="C806" s="5" t="s">
        <v>797</v>
      </c>
    </row>
    <row r="807" spans="1:3" ht="24.75" customHeight="1">
      <c r="A807" s="4">
        <v>804</v>
      </c>
      <c r="B807" s="5" t="str">
        <f>"唐元园"</f>
        <v>唐元园</v>
      </c>
      <c r="C807" s="5" t="s">
        <v>798</v>
      </c>
    </row>
    <row r="808" spans="1:3" ht="24.75" customHeight="1">
      <c r="A808" s="4">
        <v>805</v>
      </c>
      <c r="B808" s="5" t="str">
        <f>"田雁飞"</f>
        <v>田雁飞</v>
      </c>
      <c r="C808" s="5" t="s">
        <v>799</v>
      </c>
    </row>
    <row r="809" spans="1:3" ht="24.75" customHeight="1">
      <c r="A809" s="4">
        <v>806</v>
      </c>
      <c r="B809" s="5" t="str">
        <f>"蔡小滨"</f>
        <v>蔡小滨</v>
      </c>
      <c r="C809" s="5" t="s">
        <v>800</v>
      </c>
    </row>
    <row r="810" spans="1:3" ht="24.75" customHeight="1">
      <c r="A810" s="4">
        <v>807</v>
      </c>
      <c r="B810" s="5" t="str">
        <f>"林凌霄"</f>
        <v>林凌霄</v>
      </c>
      <c r="C810" s="5" t="s">
        <v>801</v>
      </c>
    </row>
    <row r="811" spans="1:3" ht="24.75" customHeight="1">
      <c r="A811" s="4">
        <v>808</v>
      </c>
      <c r="B811" s="5" t="str">
        <f>"陈玉成"</f>
        <v>陈玉成</v>
      </c>
      <c r="C811" s="5" t="s">
        <v>802</v>
      </c>
    </row>
    <row r="812" spans="1:3" ht="24.75" customHeight="1">
      <c r="A812" s="4">
        <v>809</v>
      </c>
      <c r="B812" s="5" t="str">
        <f>"冯功卓"</f>
        <v>冯功卓</v>
      </c>
      <c r="C812" s="5" t="s">
        <v>803</v>
      </c>
    </row>
    <row r="813" spans="1:3" ht="24.75" customHeight="1">
      <c r="A813" s="4">
        <v>810</v>
      </c>
      <c r="B813" s="5" t="str">
        <f>"吴用文"</f>
        <v>吴用文</v>
      </c>
      <c r="C813" s="5" t="s">
        <v>804</v>
      </c>
    </row>
    <row r="814" spans="1:3" ht="24.75" customHeight="1">
      <c r="A814" s="4">
        <v>811</v>
      </c>
      <c r="B814" s="5" t="str">
        <f>"王彦媛"</f>
        <v>王彦媛</v>
      </c>
      <c r="C814" s="5" t="s">
        <v>805</v>
      </c>
    </row>
    <row r="815" spans="1:3" ht="24.75" customHeight="1">
      <c r="A815" s="4">
        <v>812</v>
      </c>
      <c r="B815" s="5" t="str">
        <f>"吴婧"</f>
        <v>吴婧</v>
      </c>
      <c r="C815" s="5" t="s">
        <v>806</v>
      </c>
    </row>
    <row r="816" spans="1:3" ht="24.75" customHeight="1">
      <c r="A816" s="4">
        <v>813</v>
      </c>
      <c r="B816" s="5" t="str">
        <f>"谢圆圆"</f>
        <v>谢圆圆</v>
      </c>
      <c r="C816" s="5" t="s">
        <v>807</v>
      </c>
    </row>
    <row r="817" spans="1:3" ht="24.75" customHeight="1">
      <c r="A817" s="4">
        <v>814</v>
      </c>
      <c r="B817" s="5" t="str">
        <f>"曾岳莲"</f>
        <v>曾岳莲</v>
      </c>
      <c r="C817" s="5" t="s">
        <v>808</v>
      </c>
    </row>
    <row r="818" spans="1:3" ht="24.75" customHeight="1">
      <c r="A818" s="4">
        <v>815</v>
      </c>
      <c r="B818" s="5" t="str">
        <f>"李晓丹"</f>
        <v>李晓丹</v>
      </c>
      <c r="C818" s="5" t="s">
        <v>809</v>
      </c>
    </row>
    <row r="819" spans="1:3" ht="24.75" customHeight="1">
      <c r="A819" s="4">
        <v>816</v>
      </c>
      <c r="B819" s="5" t="str">
        <f>"王康地"</f>
        <v>王康地</v>
      </c>
      <c r="C819" s="5" t="s">
        <v>810</v>
      </c>
    </row>
    <row r="820" spans="1:3" ht="24.75" customHeight="1">
      <c r="A820" s="4">
        <v>817</v>
      </c>
      <c r="B820" s="5" t="str">
        <f>"钟小碧"</f>
        <v>钟小碧</v>
      </c>
      <c r="C820" s="5" t="s">
        <v>811</v>
      </c>
    </row>
    <row r="821" spans="1:3" ht="24.75" customHeight="1">
      <c r="A821" s="4">
        <v>818</v>
      </c>
      <c r="B821" s="5" t="str">
        <f>"陈慧"</f>
        <v>陈慧</v>
      </c>
      <c r="C821" s="5" t="s">
        <v>812</v>
      </c>
    </row>
    <row r="822" spans="1:3" ht="24.75" customHeight="1">
      <c r="A822" s="4">
        <v>819</v>
      </c>
      <c r="B822" s="5" t="str">
        <f>"龙莹灿"</f>
        <v>龙莹灿</v>
      </c>
      <c r="C822" s="5" t="s">
        <v>813</v>
      </c>
    </row>
    <row r="823" spans="1:3" ht="24.75" customHeight="1">
      <c r="A823" s="4">
        <v>820</v>
      </c>
      <c r="B823" s="5" t="str">
        <f>"彭必胜"</f>
        <v>彭必胜</v>
      </c>
      <c r="C823" s="5" t="s">
        <v>814</v>
      </c>
    </row>
    <row r="824" spans="1:3" ht="24.75" customHeight="1">
      <c r="A824" s="4">
        <v>821</v>
      </c>
      <c r="B824" s="5" t="str">
        <f>"姜虹"</f>
        <v>姜虹</v>
      </c>
      <c r="C824" s="5" t="s">
        <v>815</v>
      </c>
    </row>
    <row r="825" spans="1:3" ht="24.75" customHeight="1">
      <c r="A825" s="4">
        <v>822</v>
      </c>
      <c r="B825" s="5" t="str">
        <f>"范馨儿"</f>
        <v>范馨儿</v>
      </c>
      <c r="C825" s="5" t="s">
        <v>816</v>
      </c>
    </row>
    <row r="826" spans="1:3" ht="24.75" customHeight="1">
      <c r="A826" s="4">
        <v>823</v>
      </c>
      <c r="B826" s="5" t="str">
        <f>"曾维梓"</f>
        <v>曾维梓</v>
      </c>
      <c r="C826" s="5" t="s">
        <v>817</v>
      </c>
    </row>
    <row r="827" spans="1:3" ht="24.75" customHeight="1">
      <c r="A827" s="4">
        <v>824</v>
      </c>
      <c r="B827" s="5" t="str">
        <f>"张雯婷"</f>
        <v>张雯婷</v>
      </c>
      <c r="C827" s="5" t="s">
        <v>818</v>
      </c>
    </row>
    <row r="828" spans="1:3" ht="24.75" customHeight="1">
      <c r="A828" s="4">
        <v>825</v>
      </c>
      <c r="B828" s="5" t="str">
        <f>"刘紫悦"</f>
        <v>刘紫悦</v>
      </c>
      <c r="C828" s="5" t="s">
        <v>819</v>
      </c>
    </row>
    <row r="829" spans="1:3" ht="24.75" customHeight="1">
      <c r="A829" s="4">
        <v>826</v>
      </c>
      <c r="B829" s="5" t="str">
        <f>"吴丽娴"</f>
        <v>吴丽娴</v>
      </c>
      <c r="C829" s="5" t="s">
        <v>820</v>
      </c>
    </row>
    <row r="830" spans="1:3" ht="24.75" customHeight="1">
      <c r="A830" s="4">
        <v>827</v>
      </c>
      <c r="B830" s="5" t="str">
        <f>"王文庆"</f>
        <v>王文庆</v>
      </c>
      <c r="C830" s="5" t="s">
        <v>821</v>
      </c>
    </row>
    <row r="831" spans="1:3" ht="24.75" customHeight="1">
      <c r="A831" s="4">
        <v>828</v>
      </c>
      <c r="B831" s="5" t="str">
        <f>"郑学妍"</f>
        <v>郑学妍</v>
      </c>
      <c r="C831" s="5" t="s">
        <v>822</v>
      </c>
    </row>
    <row r="832" spans="1:3" ht="24.75" customHeight="1">
      <c r="A832" s="4">
        <v>829</v>
      </c>
      <c r="B832" s="5" t="str">
        <f>"陈晶晶"</f>
        <v>陈晶晶</v>
      </c>
      <c r="C832" s="5" t="s">
        <v>823</v>
      </c>
    </row>
    <row r="833" spans="1:3" ht="24.75" customHeight="1">
      <c r="A833" s="4">
        <v>830</v>
      </c>
      <c r="B833" s="5" t="str">
        <f>"陈柳"</f>
        <v>陈柳</v>
      </c>
      <c r="C833" s="5" t="s">
        <v>824</v>
      </c>
    </row>
    <row r="834" spans="1:3" ht="24.75" customHeight="1">
      <c r="A834" s="4">
        <v>831</v>
      </c>
      <c r="B834" s="5" t="str">
        <f>"杨世明"</f>
        <v>杨世明</v>
      </c>
      <c r="C834" s="5" t="s">
        <v>825</v>
      </c>
    </row>
    <row r="835" spans="1:3" ht="24.75" customHeight="1">
      <c r="A835" s="4">
        <v>832</v>
      </c>
      <c r="B835" s="5" t="str">
        <f>"汤盛"</f>
        <v>汤盛</v>
      </c>
      <c r="C835" s="5" t="s">
        <v>826</v>
      </c>
    </row>
    <row r="836" spans="1:3" ht="24.75" customHeight="1">
      <c r="A836" s="4">
        <v>833</v>
      </c>
      <c r="B836" s="5" t="str">
        <f>"洪梦如"</f>
        <v>洪梦如</v>
      </c>
      <c r="C836" s="5" t="s">
        <v>827</v>
      </c>
    </row>
    <row r="837" spans="1:3" ht="24.75" customHeight="1">
      <c r="A837" s="4">
        <v>834</v>
      </c>
      <c r="B837" s="5" t="str">
        <f>"林丹凤"</f>
        <v>林丹凤</v>
      </c>
      <c r="C837" s="5" t="s">
        <v>828</v>
      </c>
    </row>
    <row r="838" spans="1:3" ht="24.75" customHeight="1">
      <c r="A838" s="4">
        <v>835</v>
      </c>
      <c r="B838" s="5" t="str">
        <f>"陈秋宇"</f>
        <v>陈秋宇</v>
      </c>
      <c r="C838" s="5" t="s">
        <v>829</v>
      </c>
    </row>
    <row r="839" spans="1:3" ht="24.75" customHeight="1">
      <c r="A839" s="4">
        <v>836</v>
      </c>
      <c r="B839" s="5" t="str">
        <f>"许海雪"</f>
        <v>许海雪</v>
      </c>
      <c r="C839" s="5" t="s">
        <v>830</v>
      </c>
    </row>
    <row r="840" spans="1:3" ht="24.75" customHeight="1">
      <c r="A840" s="4">
        <v>837</v>
      </c>
      <c r="B840" s="5" t="str">
        <f>"张卉"</f>
        <v>张卉</v>
      </c>
      <c r="C840" s="5" t="s">
        <v>831</v>
      </c>
    </row>
    <row r="841" spans="1:3" ht="24.75" customHeight="1">
      <c r="A841" s="4">
        <v>838</v>
      </c>
      <c r="B841" s="5" t="str">
        <f>"黎明艾"</f>
        <v>黎明艾</v>
      </c>
      <c r="C841" s="5" t="s">
        <v>832</v>
      </c>
    </row>
    <row r="842" spans="1:3" ht="24.75" customHeight="1">
      <c r="A842" s="4">
        <v>839</v>
      </c>
      <c r="B842" s="5" t="str">
        <f>"张腾"</f>
        <v>张腾</v>
      </c>
      <c r="C842" s="5" t="s">
        <v>833</v>
      </c>
    </row>
    <row r="843" spans="1:3" ht="24.75" customHeight="1">
      <c r="A843" s="4">
        <v>840</v>
      </c>
      <c r="B843" s="5" t="str">
        <f>"符敦苗"</f>
        <v>符敦苗</v>
      </c>
      <c r="C843" s="5" t="s">
        <v>834</v>
      </c>
    </row>
    <row r="844" spans="1:3" ht="24.75" customHeight="1">
      <c r="A844" s="4">
        <v>841</v>
      </c>
      <c r="B844" s="5" t="str">
        <f>"林先典"</f>
        <v>林先典</v>
      </c>
      <c r="C844" s="5" t="s">
        <v>835</v>
      </c>
    </row>
    <row r="845" spans="1:3" ht="24.75" customHeight="1">
      <c r="A845" s="4">
        <v>842</v>
      </c>
      <c r="B845" s="5" t="str">
        <f>"张露瑜"</f>
        <v>张露瑜</v>
      </c>
      <c r="C845" s="5" t="s">
        <v>836</v>
      </c>
    </row>
    <row r="846" spans="1:3" ht="24.75" customHeight="1">
      <c r="A846" s="4">
        <v>843</v>
      </c>
      <c r="B846" s="5" t="str">
        <f>"王美春"</f>
        <v>王美春</v>
      </c>
      <c r="C846" s="5" t="s">
        <v>837</v>
      </c>
    </row>
    <row r="847" spans="1:3" ht="24.75" customHeight="1">
      <c r="A847" s="4">
        <v>844</v>
      </c>
      <c r="B847" s="5" t="str">
        <f>"钟豪"</f>
        <v>钟豪</v>
      </c>
      <c r="C847" s="5" t="s">
        <v>838</v>
      </c>
    </row>
    <row r="848" spans="1:3" ht="24.75" customHeight="1">
      <c r="A848" s="4">
        <v>845</v>
      </c>
      <c r="B848" s="5" t="str">
        <f>"吴叶"</f>
        <v>吴叶</v>
      </c>
      <c r="C848" s="5" t="s">
        <v>839</v>
      </c>
    </row>
    <row r="849" spans="1:3" ht="24.75" customHeight="1">
      <c r="A849" s="4">
        <v>846</v>
      </c>
      <c r="B849" s="5" t="str">
        <f>"陈美玲"</f>
        <v>陈美玲</v>
      </c>
      <c r="C849" s="5" t="s">
        <v>840</v>
      </c>
    </row>
    <row r="850" spans="1:3" ht="24.75" customHeight="1">
      <c r="A850" s="4">
        <v>847</v>
      </c>
      <c r="B850" s="5" t="str">
        <f>"冯斯敏"</f>
        <v>冯斯敏</v>
      </c>
      <c r="C850" s="5" t="s">
        <v>841</v>
      </c>
    </row>
    <row r="851" spans="1:3" ht="24.75" customHeight="1">
      <c r="A851" s="4">
        <v>848</v>
      </c>
      <c r="B851" s="5" t="str">
        <f>"潘莹"</f>
        <v>潘莹</v>
      </c>
      <c r="C851" s="5" t="s">
        <v>842</v>
      </c>
    </row>
    <row r="852" spans="1:3" ht="24.75" customHeight="1">
      <c r="A852" s="4">
        <v>849</v>
      </c>
      <c r="B852" s="5" t="str">
        <f>"朱妙甜"</f>
        <v>朱妙甜</v>
      </c>
      <c r="C852" s="5" t="s">
        <v>843</v>
      </c>
    </row>
    <row r="853" spans="1:3" ht="24.75" customHeight="1">
      <c r="A853" s="4">
        <v>850</v>
      </c>
      <c r="B853" s="5" t="str">
        <f>"陈应小"</f>
        <v>陈应小</v>
      </c>
      <c r="C853" s="5" t="s">
        <v>844</v>
      </c>
    </row>
    <row r="854" spans="1:3" ht="24.75" customHeight="1">
      <c r="A854" s="4">
        <v>851</v>
      </c>
      <c r="B854" s="5" t="str">
        <f>"陈焕丽"</f>
        <v>陈焕丽</v>
      </c>
      <c r="C854" s="5" t="s">
        <v>845</v>
      </c>
    </row>
    <row r="855" spans="1:3" ht="24.75" customHeight="1">
      <c r="A855" s="4">
        <v>852</v>
      </c>
      <c r="B855" s="5" t="str">
        <f>"黎琼爱"</f>
        <v>黎琼爱</v>
      </c>
      <c r="C855" s="5" t="s">
        <v>846</v>
      </c>
    </row>
    <row r="856" spans="1:3" ht="24.75" customHeight="1">
      <c r="A856" s="4">
        <v>853</v>
      </c>
      <c r="B856" s="5" t="str">
        <f>"吴思琪"</f>
        <v>吴思琪</v>
      </c>
      <c r="C856" s="5" t="s">
        <v>847</v>
      </c>
    </row>
    <row r="857" spans="1:3" ht="24.75" customHeight="1">
      <c r="A857" s="4">
        <v>854</v>
      </c>
      <c r="B857" s="5" t="str">
        <f>"岑琼丽"</f>
        <v>岑琼丽</v>
      </c>
      <c r="C857" s="5" t="s">
        <v>848</v>
      </c>
    </row>
    <row r="858" spans="1:3" ht="24.75" customHeight="1">
      <c r="A858" s="4">
        <v>855</v>
      </c>
      <c r="B858" s="5" t="str">
        <f>"程一航"</f>
        <v>程一航</v>
      </c>
      <c r="C858" s="5" t="s">
        <v>849</v>
      </c>
    </row>
    <row r="859" spans="1:3" ht="24.75" customHeight="1">
      <c r="A859" s="4">
        <v>856</v>
      </c>
      <c r="B859" s="5" t="str">
        <f>"梁湘菲"</f>
        <v>梁湘菲</v>
      </c>
      <c r="C859" s="5" t="s">
        <v>850</v>
      </c>
    </row>
    <row r="860" spans="1:3" ht="24.75" customHeight="1">
      <c r="A860" s="4">
        <v>857</v>
      </c>
      <c r="B860" s="5" t="str">
        <f>"陈琼霞"</f>
        <v>陈琼霞</v>
      </c>
      <c r="C860" s="5" t="s">
        <v>851</v>
      </c>
    </row>
    <row r="861" spans="1:3" ht="24.75" customHeight="1">
      <c r="A861" s="4">
        <v>858</v>
      </c>
      <c r="B861" s="5" t="str">
        <f>"陈李文"</f>
        <v>陈李文</v>
      </c>
      <c r="C861" s="5" t="s">
        <v>852</v>
      </c>
    </row>
    <row r="862" spans="1:3" ht="24.75" customHeight="1">
      <c r="A862" s="4">
        <v>859</v>
      </c>
      <c r="B862" s="5" t="str">
        <f>"符小莲"</f>
        <v>符小莲</v>
      </c>
      <c r="C862" s="5" t="s">
        <v>853</v>
      </c>
    </row>
    <row r="863" spans="1:3" ht="24.75" customHeight="1">
      <c r="A863" s="4">
        <v>860</v>
      </c>
      <c r="B863" s="5" t="str">
        <f>"黎晓聪"</f>
        <v>黎晓聪</v>
      </c>
      <c r="C863" s="5" t="s">
        <v>854</v>
      </c>
    </row>
    <row r="864" spans="1:3" ht="24.75" customHeight="1">
      <c r="A864" s="4">
        <v>861</v>
      </c>
      <c r="B864" s="5" t="str">
        <f>"麦嘉丽"</f>
        <v>麦嘉丽</v>
      </c>
      <c r="C864" s="5" t="s">
        <v>855</v>
      </c>
    </row>
    <row r="865" spans="1:3" ht="24.75" customHeight="1">
      <c r="A865" s="4">
        <v>862</v>
      </c>
      <c r="B865" s="5" t="str">
        <f>"谢子昀"</f>
        <v>谢子昀</v>
      </c>
      <c r="C865" s="5" t="s">
        <v>856</v>
      </c>
    </row>
    <row r="866" spans="1:3" ht="24.75" customHeight="1">
      <c r="A866" s="4">
        <v>863</v>
      </c>
      <c r="B866" s="5" t="str">
        <f>"曾艾莹"</f>
        <v>曾艾莹</v>
      </c>
      <c r="C866" s="5" t="s">
        <v>857</v>
      </c>
    </row>
    <row r="867" spans="1:3" ht="24.75" customHeight="1">
      <c r="A867" s="4">
        <v>864</v>
      </c>
      <c r="B867" s="5" t="str">
        <f>"任家珍"</f>
        <v>任家珍</v>
      </c>
      <c r="C867" s="5" t="s">
        <v>858</v>
      </c>
    </row>
    <row r="868" spans="1:3" ht="24.75" customHeight="1">
      <c r="A868" s="4">
        <v>865</v>
      </c>
      <c r="B868" s="5" t="str">
        <f>"林芳"</f>
        <v>林芳</v>
      </c>
      <c r="C868" s="5" t="s">
        <v>859</v>
      </c>
    </row>
    <row r="869" spans="1:3" ht="24.75" customHeight="1">
      <c r="A869" s="4">
        <v>866</v>
      </c>
      <c r="B869" s="5" t="str">
        <f>"张晓云"</f>
        <v>张晓云</v>
      </c>
      <c r="C869" s="5" t="s">
        <v>860</v>
      </c>
    </row>
    <row r="870" spans="1:3" ht="24.75" customHeight="1">
      <c r="A870" s="4">
        <v>867</v>
      </c>
      <c r="B870" s="5" t="str">
        <f>"王钰琳"</f>
        <v>王钰琳</v>
      </c>
      <c r="C870" s="5" t="s">
        <v>861</v>
      </c>
    </row>
    <row r="871" spans="1:3" ht="24.75" customHeight="1">
      <c r="A871" s="4">
        <v>868</v>
      </c>
      <c r="B871" s="5" t="str">
        <f>"吴可任"</f>
        <v>吴可任</v>
      </c>
      <c r="C871" s="5" t="s">
        <v>862</v>
      </c>
    </row>
    <row r="872" spans="1:3" ht="24.75" customHeight="1">
      <c r="A872" s="4">
        <v>869</v>
      </c>
      <c r="B872" s="5" t="str">
        <f>"王曼"</f>
        <v>王曼</v>
      </c>
      <c r="C872" s="5" t="s">
        <v>863</v>
      </c>
    </row>
    <row r="873" spans="1:3" ht="24.75" customHeight="1">
      <c r="A873" s="4">
        <v>870</v>
      </c>
      <c r="B873" s="5" t="str">
        <f>"陈金丽"</f>
        <v>陈金丽</v>
      </c>
      <c r="C873" s="5" t="s">
        <v>864</v>
      </c>
    </row>
    <row r="874" spans="1:3" ht="24.75" customHeight="1">
      <c r="A874" s="4">
        <v>871</v>
      </c>
      <c r="B874" s="5" t="str">
        <f>"吴冠龙"</f>
        <v>吴冠龙</v>
      </c>
      <c r="C874" s="5" t="s">
        <v>865</v>
      </c>
    </row>
    <row r="875" spans="1:3" ht="24.75" customHeight="1">
      <c r="A875" s="4">
        <v>872</v>
      </c>
      <c r="B875" s="5" t="str">
        <f>"朱秀妹"</f>
        <v>朱秀妹</v>
      </c>
      <c r="C875" s="5" t="s">
        <v>866</v>
      </c>
    </row>
    <row r="876" spans="1:3" ht="24.75" customHeight="1">
      <c r="A876" s="4">
        <v>873</v>
      </c>
      <c r="B876" s="5" t="str">
        <f>"梁南"</f>
        <v>梁南</v>
      </c>
      <c r="C876" s="5" t="s">
        <v>867</v>
      </c>
    </row>
    <row r="877" spans="1:3" ht="24.75" customHeight="1">
      <c r="A877" s="4">
        <v>874</v>
      </c>
      <c r="B877" s="5" t="str">
        <f>"刘锦雅"</f>
        <v>刘锦雅</v>
      </c>
      <c r="C877" s="5" t="s">
        <v>868</v>
      </c>
    </row>
    <row r="878" spans="1:3" ht="24.75" customHeight="1">
      <c r="A878" s="4">
        <v>875</v>
      </c>
      <c r="B878" s="5" t="str">
        <f>"刘玉妃彦"</f>
        <v>刘玉妃彦</v>
      </c>
      <c r="C878" s="5" t="s">
        <v>869</v>
      </c>
    </row>
    <row r="879" spans="1:3" ht="24.75" customHeight="1">
      <c r="A879" s="4">
        <v>876</v>
      </c>
      <c r="B879" s="5" t="str">
        <f>"李家文"</f>
        <v>李家文</v>
      </c>
      <c r="C879" s="5" t="s">
        <v>870</v>
      </c>
    </row>
    <row r="880" spans="1:3" ht="24.75" customHeight="1">
      <c r="A880" s="4">
        <v>877</v>
      </c>
      <c r="B880" s="5" t="str">
        <f>"张守信"</f>
        <v>张守信</v>
      </c>
      <c r="C880" s="5" t="s">
        <v>871</v>
      </c>
    </row>
    <row r="881" spans="1:3" ht="24.75" customHeight="1">
      <c r="A881" s="4">
        <v>878</v>
      </c>
      <c r="B881" s="5" t="str">
        <f>"郑再娜"</f>
        <v>郑再娜</v>
      </c>
      <c r="C881" s="5" t="s">
        <v>872</v>
      </c>
    </row>
    <row r="882" spans="1:3" ht="24.75" customHeight="1">
      <c r="A882" s="4">
        <v>879</v>
      </c>
      <c r="B882" s="5" t="str">
        <f>"马广凤"</f>
        <v>马广凤</v>
      </c>
      <c r="C882" s="5" t="s">
        <v>873</v>
      </c>
    </row>
    <row r="883" spans="1:3" ht="24.75" customHeight="1">
      <c r="A883" s="4">
        <v>880</v>
      </c>
      <c r="B883" s="5" t="str">
        <f>"符有强"</f>
        <v>符有强</v>
      </c>
      <c r="C883" s="5" t="s">
        <v>874</v>
      </c>
    </row>
    <row r="884" spans="1:3" ht="24.75" customHeight="1">
      <c r="A884" s="4">
        <v>881</v>
      </c>
      <c r="B884" s="5" t="str">
        <f>"刘爽"</f>
        <v>刘爽</v>
      </c>
      <c r="C884" s="5" t="s">
        <v>875</v>
      </c>
    </row>
    <row r="885" spans="1:3" ht="24.75" customHeight="1">
      <c r="A885" s="4">
        <v>882</v>
      </c>
      <c r="B885" s="5" t="str">
        <f>"钱丽波"</f>
        <v>钱丽波</v>
      </c>
      <c r="C885" s="5" t="s">
        <v>876</v>
      </c>
    </row>
    <row r="886" spans="1:3" ht="24.75" customHeight="1">
      <c r="A886" s="4">
        <v>883</v>
      </c>
      <c r="B886" s="5" t="str">
        <f>"曾德阳"</f>
        <v>曾德阳</v>
      </c>
      <c r="C886" s="5" t="s">
        <v>877</v>
      </c>
    </row>
    <row r="887" spans="1:3" ht="24.75" customHeight="1">
      <c r="A887" s="4">
        <v>884</v>
      </c>
      <c r="B887" s="5" t="str">
        <f>"蓝畅"</f>
        <v>蓝畅</v>
      </c>
      <c r="C887" s="5" t="s">
        <v>878</v>
      </c>
    </row>
    <row r="888" spans="1:3" ht="24.75" customHeight="1">
      <c r="A888" s="4">
        <v>885</v>
      </c>
      <c r="B888" s="5" t="str">
        <f>"吕秀丽"</f>
        <v>吕秀丽</v>
      </c>
      <c r="C888" s="5" t="s">
        <v>879</v>
      </c>
    </row>
    <row r="889" spans="1:3" ht="24.75" customHeight="1">
      <c r="A889" s="4">
        <v>886</v>
      </c>
      <c r="B889" s="5" t="str">
        <f>"楼端芬"</f>
        <v>楼端芬</v>
      </c>
      <c r="C889" s="5" t="s">
        <v>880</v>
      </c>
    </row>
    <row r="890" spans="1:3" ht="24.75" customHeight="1">
      <c r="A890" s="4">
        <v>887</v>
      </c>
      <c r="B890" s="5" t="str">
        <f>"梁俏俏"</f>
        <v>梁俏俏</v>
      </c>
      <c r="C890" s="5" t="s">
        <v>881</v>
      </c>
    </row>
    <row r="891" spans="1:3" ht="24.75" customHeight="1">
      <c r="A891" s="4">
        <v>888</v>
      </c>
      <c r="B891" s="5" t="str">
        <f>"张瑞麟"</f>
        <v>张瑞麟</v>
      </c>
      <c r="C891" s="5" t="s">
        <v>882</v>
      </c>
    </row>
    <row r="892" spans="1:3" ht="24.75" customHeight="1">
      <c r="A892" s="4">
        <v>889</v>
      </c>
      <c r="B892" s="5" t="str">
        <f>"陈祖厚"</f>
        <v>陈祖厚</v>
      </c>
      <c r="C892" s="5" t="s">
        <v>883</v>
      </c>
    </row>
    <row r="893" spans="1:3" ht="24.75" customHeight="1">
      <c r="A893" s="4">
        <v>890</v>
      </c>
      <c r="B893" s="5" t="str">
        <f>"罗茂"</f>
        <v>罗茂</v>
      </c>
      <c r="C893" s="5" t="s">
        <v>884</v>
      </c>
    </row>
    <row r="894" spans="1:3" ht="24.75" customHeight="1">
      <c r="A894" s="4">
        <v>891</v>
      </c>
      <c r="B894" s="5" t="str">
        <f>"张云玉"</f>
        <v>张云玉</v>
      </c>
      <c r="C894" s="5" t="s">
        <v>885</v>
      </c>
    </row>
    <row r="895" spans="1:3" ht="24.75" customHeight="1">
      <c r="A895" s="4">
        <v>892</v>
      </c>
      <c r="B895" s="5" t="str">
        <f>"梁小玉"</f>
        <v>梁小玉</v>
      </c>
      <c r="C895" s="5" t="s">
        <v>886</v>
      </c>
    </row>
    <row r="896" spans="1:3" ht="24.75" customHeight="1">
      <c r="A896" s="4">
        <v>893</v>
      </c>
      <c r="B896" s="5" t="str">
        <f>"杨艺梅"</f>
        <v>杨艺梅</v>
      </c>
      <c r="C896" s="5" t="s">
        <v>887</v>
      </c>
    </row>
    <row r="897" spans="1:3" ht="24.75" customHeight="1">
      <c r="A897" s="4">
        <v>894</v>
      </c>
      <c r="B897" s="5" t="str">
        <f>"李炫颖"</f>
        <v>李炫颖</v>
      </c>
      <c r="C897" s="5" t="s">
        <v>888</v>
      </c>
    </row>
    <row r="898" spans="1:3" ht="24.75" customHeight="1">
      <c r="A898" s="4">
        <v>895</v>
      </c>
      <c r="B898" s="5" t="str">
        <f>"罗紫珊"</f>
        <v>罗紫珊</v>
      </c>
      <c r="C898" s="5" t="s">
        <v>889</v>
      </c>
    </row>
    <row r="899" spans="1:3" ht="24.75" customHeight="1">
      <c r="A899" s="4">
        <v>896</v>
      </c>
      <c r="B899" s="5" t="str">
        <f>"蒲海英"</f>
        <v>蒲海英</v>
      </c>
      <c r="C899" s="5" t="s">
        <v>890</v>
      </c>
    </row>
    <row r="900" spans="1:3" ht="24.75" customHeight="1">
      <c r="A900" s="4">
        <v>897</v>
      </c>
      <c r="B900" s="5" t="str">
        <f>"陈启妙"</f>
        <v>陈启妙</v>
      </c>
      <c r="C900" s="5" t="s">
        <v>891</v>
      </c>
    </row>
    <row r="901" spans="1:3" ht="24.75" customHeight="1">
      <c r="A901" s="4">
        <v>898</v>
      </c>
      <c r="B901" s="5" t="str">
        <f>"于聪"</f>
        <v>于聪</v>
      </c>
      <c r="C901" s="5" t="s">
        <v>892</v>
      </c>
    </row>
    <row r="902" spans="1:3" ht="24.75" customHeight="1">
      <c r="A902" s="4">
        <v>899</v>
      </c>
      <c r="B902" s="5" t="str">
        <f>"何若若"</f>
        <v>何若若</v>
      </c>
      <c r="C902" s="5" t="s">
        <v>893</v>
      </c>
    </row>
    <row r="903" spans="1:3" ht="24.75" customHeight="1">
      <c r="A903" s="4">
        <v>900</v>
      </c>
      <c r="B903" s="5" t="str">
        <f>"方彩朱"</f>
        <v>方彩朱</v>
      </c>
      <c r="C903" s="5" t="s">
        <v>894</v>
      </c>
    </row>
    <row r="904" spans="1:3" ht="24.75" customHeight="1">
      <c r="A904" s="4">
        <v>901</v>
      </c>
      <c r="B904" s="5" t="str">
        <f>"曾雅菲"</f>
        <v>曾雅菲</v>
      </c>
      <c r="C904" s="5" t="s">
        <v>895</v>
      </c>
    </row>
    <row r="905" spans="1:3" ht="24.75" customHeight="1">
      <c r="A905" s="4">
        <v>902</v>
      </c>
      <c r="B905" s="5" t="str">
        <f>"陈琳"</f>
        <v>陈琳</v>
      </c>
      <c r="C905" s="5" t="s">
        <v>896</v>
      </c>
    </row>
    <row r="906" spans="1:3" ht="24.75" customHeight="1">
      <c r="A906" s="4">
        <v>903</v>
      </c>
      <c r="B906" s="5" t="str">
        <f>"李月秋"</f>
        <v>李月秋</v>
      </c>
      <c r="C906" s="5" t="s">
        <v>897</v>
      </c>
    </row>
    <row r="907" spans="1:3" ht="24.75" customHeight="1">
      <c r="A907" s="4">
        <v>904</v>
      </c>
      <c r="B907" s="5" t="str">
        <f>"吉少稀"</f>
        <v>吉少稀</v>
      </c>
      <c r="C907" s="5" t="s">
        <v>898</v>
      </c>
    </row>
    <row r="908" spans="1:3" ht="24.75" customHeight="1">
      <c r="A908" s="4">
        <v>905</v>
      </c>
      <c r="B908" s="5" t="str">
        <f>"林发诚"</f>
        <v>林发诚</v>
      </c>
      <c r="C908" s="5" t="s">
        <v>899</v>
      </c>
    </row>
    <row r="909" spans="1:3" ht="24.75" customHeight="1">
      <c r="A909" s="4">
        <v>906</v>
      </c>
      <c r="B909" s="5" t="str">
        <f>"饶铸海"</f>
        <v>饶铸海</v>
      </c>
      <c r="C909" s="5" t="s">
        <v>900</v>
      </c>
    </row>
    <row r="910" spans="1:3" ht="24.75" customHeight="1">
      <c r="A910" s="4">
        <v>907</v>
      </c>
      <c r="B910" s="5" t="str">
        <f>"胡妹伟"</f>
        <v>胡妹伟</v>
      </c>
      <c r="C910" s="5" t="s">
        <v>901</v>
      </c>
    </row>
    <row r="911" spans="1:3" ht="24.75" customHeight="1">
      <c r="A911" s="4">
        <v>908</v>
      </c>
      <c r="B911" s="5" t="str">
        <f>"王妃"</f>
        <v>王妃</v>
      </c>
      <c r="C911" s="5" t="s">
        <v>902</v>
      </c>
    </row>
    <row r="912" spans="1:3" ht="24.75" customHeight="1">
      <c r="A912" s="4">
        <v>909</v>
      </c>
      <c r="B912" s="5" t="str">
        <f>"吴一增"</f>
        <v>吴一增</v>
      </c>
      <c r="C912" s="5" t="s">
        <v>903</v>
      </c>
    </row>
    <row r="913" spans="1:3" ht="24.75" customHeight="1">
      <c r="A913" s="4">
        <v>910</v>
      </c>
      <c r="B913" s="5" t="str">
        <f>"曾帅"</f>
        <v>曾帅</v>
      </c>
      <c r="C913" s="5" t="s">
        <v>904</v>
      </c>
    </row>
    <row r="914" spans="1:3" ht="24.75" customHeight="1">
      <c r="A914" s="4">
        <v>911</v>
      </c>
      <c r="B914" s="5" t="str">
        <f>"袁婵"</f>
        <v>袁婵</v>
      </c>
      <c r="C914" s="5" t="s">
        <v>905</v>
      </c>
    </row>
    <row r="915" spans="1:3" ht="24.75" customHeight="1">
      <c r="A915" s="4">
        <v>912</v>
      </c>
      <c r="B915" s="5" t="str">
        <f>"徐蓉"</f>
        <v>徐蓉</v>
      </c>
      <c r="C915" s="5" t="s">
        <v>906</v>
      </c>
    </row>
    <row r="916" spans="1:3" ht="24.75" customHeight="1">
      <c r="A916" s="4">
        <v>913</v>
      </c>
      <c r="B916" s="5" t="str">
        <f>"符加方"</f>
        <v>符加方</v>
      </c>
      <c r="C916" s="5" t="s">
        <v>907</v>
      </c>
    </row>
    <row r="917" spans="1:3" ht="24.75" customHeight="1">
      <c r="A917" s="4">
        <v>914</v>
      </c>
      <c r="B917" s="5" t="str">
        <f>"杨怡"</f>
        <v>杨怡</v>
      </c>
      <c r="C917" s="5" t="s">
        <v>908</v>
      </c>
    </row>
    <row r="918" spans="1:3" ht="24.75" customHeight="1">
      <c r="A918" s="4">
        <v>915</v>
      </c>
      <c r="B918" s="5" t="str">
        <f>"郭向芳"</f>
        <v>郭向芳</v>
      </c>
      <c r="C918" s="5" t="s">
        <v>909</v>
      </c>
    </row>
    <row r="919" spans="1:3" ht="24.75" customHeight="1">
      <c r="A919" s="4">
        <v>916</v>
      </c>
      <c r="B919" s="5" t="str">
        <f>"王润章"</f>
        <v>王润章</v>
      </c>
      <c r="C919" s="5" t="s">
        <v>910</v>
      </c>
    </row>
    <row r="920" spans="1:3" ht="24.75" customHeight="1">
      <c r="A920" s="4">
        <v>917</v>
      </c>
      <c r="B920" s="5" t="str">
        <f>"钟义高"</f>
        <v>钟义高</v>
      </c>
      <c r="C920" s="5" t="s">
        <v>911</v>
      </c>
    </row>
    <row r="921" spans="1:3" ht="24.75" customHeight="1">
      <c r="A921" s="4">
        <v>918</v>
      </c>
      <c r="B921" s="5" t="str">
        <f>"王平新"</f>
        <v>王平新</v>
      </c>
      <c r="C921" s="5" t="s">
        <v>912</v>
      </c>
    </row>
    <row r="922" spans="1:3" ht="24.75" customHeight="1">
      <c r="A922" s="4">
        <v>919</v>
      </c>
      <c r="B922" s="5" t="str">
        <f>"陈小精"</f>
        <v>陈小精</v>
      </c>
      <c r="C922" s="5" t="s">
        <v>913</v>
      </c>
    </row>
    <row r="923" spans="1:3" ht="24.75" customHeight="1">
      <c r="A923" s="4">
        <v>920</v>
      </c>
      <c r="B923" s="5" t="str">
        <f>"羊玉夏"</f>
        <v>羊玉夏</v>
      </c>
      <c r="C923" s="5" t="s">
        <v>914</v>
      </c>
    </row>
    <row r="924" spans="1:3" ht="24.75" customHeight="1">
      <c r="A924" s="4">
        <v>921</v>
      </c>
      <c r="B924" s="5" t="str">
        <f>"张曼"</f>
        <v>张曼</v>
      </c>
      <c r="C924" s="5" t="s">
        <v>915</v>
      </c>
    </row>
    <row r="925" spans="1:3" ht="24.75" customHeight="1">
      <c r="A925" s="4">
        <v>922</v>
      </c>
      <c r="B925" s="5" t="str">
        <f>"赵津宇"</f>
        <v>赵津宇</v>
      </c>
      <c r="C925" s="5" t="s">
        <v>916</v>
      </c>
    </row>
    <row r="926" spans="1:3" ht="24.75" customHeight="1">
      <c r="A926" s="4">
        <v>923</v>
      </c>
      <c r="B926" s="5" t="str">
        <f>"邝晶"</f>
        <v>邝晶</v>
      </c>
      <c r="C926" s="5" t="s">
        <v>917</v>
      </c>
    </row>
    <row r="927" spans="1:3" ht="24.75" customHeight="1">
      <c r="A927" s="4">
        <v>924</v>
      </c>
      <c r="B927" s="5" t="str">
        <f>"符延孟"</f>
        <v>符延孟</v>
      </c>
      <c r="C927" s="5" t="s">
        <v>918</v>
      </c>
    </row>
    <row r="928" spans="1:3" ht="24.75" customHeight="1">
      <c r="A928" s="4">
        <v>925</v>
      </c>
      <c r="B928" s="5" t="str">
        <f>"羊位婧"</f>
        <v>羊位婧</v>
      </c>
      <c r="C928" s="5" t="s">
        <v>919</v>
      </c>
    </row>
    <row r="929" spans="1:3" ht="24.75" customHeight="1">
      <c r="A929" s="4">
        <v>926</v>
      </c>
      <c r="B929" s="5" t="str">
        <f>"李宜桑"</f>
        <v>李宜桑</v>
      </c>
      <c r="C929" s="5" t="s">
        <v>920</v>
      </c>
    </row>
    <row r="930" spans="1:3" ht="24.75" customHeight="1">
      <c r="A930" s="4">
        <v>927</v>
      </c>
      <c r="B930" s="5" t="str">
        <f>"王洁玉"</f>
        <v>王洁玉</v>
      </c>
      <c r="C930" s="5" t="s">
        <v>921</v>
      </c>
    </row>
    <row r="931" spans="1:3" ht="24.75" customHeight="1">
      <c r="A931" s="4">
        <v>928</v>
      </c>
      <c r="B931" s="5" t="str">
        <f>"徐小棠"</f>
        <v>徐小棠</v>
      </c>
      <c r="C931" s="5" t="s">
        <v>922</v>
      </c>
    </row>
    <row r="932" spans="1:3" ht="24.75" customHeight="1">
      <c r="A932" s="4">
        <v>929</v>
      </c>
      <c r="B932" s="5" t="str">
        <f>"唐惠柏"</f>
        <v>唐惠柏</v>
      </c>
      <c r="C932" s="5" t="s">
        <v>923</v>
      </c>
    </row>
    <row r="933" spans="1:3" ht="24.75" customHeight="1">
      <c r="A933" s="4">
        <v>930</v>
      </c>
      <c r="B933" s="5" t="str">
        <f>"陈思思"</f>
        <v>陈思思</v>
      </c>
      <c r="C933" s="5" t="s">
        <v>924</v>
      </c>
    </row>
    <row r="934" spans="1:3" ht="24.75" customHeight="1">
      <c r="A934" s="4">
        <v>931</v>
      </c>
      <c r="B934" s="5" t="str">
        <f>"孙井娜"</f>
        <v>孙井娜</v>
      </c>
      <c r="C934" s="5" t="s">
        <v>925</v>
      </c>
    </row>
    <row r="935" spans="1:3" ht="24.75" customHeight="1">
      <c r="A935" s="4">
        <v>932</v>
      </c>
      <c r="B935" s="5" t="str">
        <f>"谭玉容"</f>
        <v>谭玉容</v>
      </c>
      <c r="C935" s="5" t="s">
        <v>926</v>
      </c>
    </row>
    <row r="936" spans="1:3" ht="24.75" customHeight="1">
      <c r="A936" s="4">
        <v>933</v>
      </c>
      <c r="B936" s="5" t="str">
        <f>"罗祺"</f>
        <v>罗祺</v>
      </c>
      <c r="C936" s="5" t="s">
        <v>927</v>
      </c>
    </row>
    <row r="937" spans="1:3" ht="24.75" customHeight="1">
      <c r="A937" s="4">
        <v>934</v>
      </c>
      <c r="B937" s="5" t="str">
        <f>"王显康"</f>
        <v>王显康</v>
      </c>
      <c r="C937" s="5" t="s">
        <v>928</v>
      </c>
    </row>
    <row r="938" spans="1:3" ht="24.75" customHeight="1">
      <c r="A938" s="4">
        <v>935</v>
      </c>
      <c r="B938" s="5" t="str">
        <f>"邢敏"</f>
        <v>邢敏</v>
      </c>
      <c r="C938" s="5" t="s">
        <v>929</v>
      </c>
    </row>
    <row r="939" spans="1:3" ht="24.75" customHeight="1">
      <c r="A939" s="4">
        <v>936</v>
      </c>
      <c r="B939" s="5" t="str">
        <f>"肖定优"</f>
        <v>肖定优</v>
      </c>
      <c r="C939" s="5" t="s">
        <v>930</v>
      </c>
    </row>
    <row r="940" spans="1:3" ht="24.75" customHeight="1">
      <c r="A940" s="4">
        <v>937</v>
      </c>
      <c r="B940" s="5" t="str">
        <f>"朱秋柏"</f>
        <v>朱秋柏</v>
      </c>
      <c r="C940" s="5" t="s">
        <v>931</v>
      </c>
    </row>
    <row r="941" spans="1:3" ht="24.75" customHeight="1">
      <c r="A941" s="4">
        <v>938</v>
      </c>
      <c r="B941" s="5" t="str">
        <f>"余漫灵"</f>
        <v>余漫灵</v>
      </c>
      <c r="C941" s="5" t="s">
        <v>932</v>
      </c>
    </row>
    <row r="942" spans="1:3" ht="24.75" customHeight="1">
      <c r="A942" s="4">
        <v>939</v>
      </c>
      <c r="B942" s="5" t="str">
        <f>"王小菁"</f>
        <v>王小菁</v>
      </c>
      <c r="C942" s="5" t="s">
        <v>933</v>
      </c>
    </row>
    <row r="943" spans="1:3" ht="24.75" customHeight="1">
      <c r="A943" s="4">
        <v>940</v>
      </c>
      <c r="B943" s="5" t="str">
        <f>"符芳 秀"</f>
        <v>符芳 秀</v>
      </c>
      <c r="C943" s="5" t="s">
        <v>934</v>
      </c>
    </row>
    <row r="944" spans="1:3" ht="24.75" customHeight="1">
      <c r="A944" s="4">
        <v>941</v>
      </c>
      <c r="B944" s="5" t="str">
        <f>"钟敦帅"</f>
        <v>钟敦帅</v>
      </c>
      <c r="C944" s="5" t="s">
        <v>935</v>
      </c>
    </row>
    <row r="945" spans="1:3" ht="24.75" customHeight="1">
      <c r="A945" s="4">
        <v>942</v>
      </c>
      <c r="B945" s="5" t="str">
        <f>"王不够"</f>
        <v>王不够</v>
      </c>
      <c r="C945" s="5" t="s">
        <v>936</v>
      </c>
    </row>
    <row r="946" spans="1:3" ht="24.75" customHeight="1">
      <c r="A946" s="4">
        <v>943</v>
      </c>
      <c r="B946" s="5" t="str">
        <f>"赖舒愉"</f>
        <v>赖舒愉</v>
      </c>
      <c r="C946" s="5" t="s">
        <v>937</v>
      </c>
    </row>
    <row r="947" spans="1:3" ht="24.75" customHeight="1">
      <c r="A947" s="4">
        <v>944</v>
      </c>
      <c r="B947" s="5" t="str">
        <f>"邢馨之"</f>
        <v>邢馨之</v>
      </c>
      <c r="C947" s="5" t="s">
        <v>938</v>
      </c>
    </row>
    <row r="948" spans="1:3" ht="24.75" customHeight="1">
      <c r="A948" s="4">
        <v>945</v>
      </c>
      <c r="B948" s="5" t="str">
        <f>"许开新"</f>
        <v>许开新</v>
      </c>
      <c r="C948" s="5" t="s">
        <v>939</v>
      </c>
    </row>
    <row r="949" spans="1:3" ht="24.75" customHeight="1">
      <c r="A949" s="4">
        <v>946</v>
      </c>
      <c r="B949" s="5" t="str">
        <f>"张雨"</f>
        <v>张雨</v>
      </c>
      <c r="C949" s="5" t="s">
        <v>940</v>
      </c>
    </row>
    <row r="950" spans="1:3" ht="24.75" customHeight="1">
      <c r="A950" s="4">
        <v>947</v>
      </c>
      <c r="B950" s="5" t="str">
        <f>"步玮玮"</f>
        <v>步玮玮</v>
      </c>
      <c r="C950" s="5" t="s">
        <v>941</v>
      </c>
    </row>
    <row r="951" spans="1:3" ht="24.75" customHeight="1">
      <c r="A951" s="4">
        <v>948</v>
      </c>
      <c r="B951" s="5" t="str">
        <f>"蓝小玲"</f>
        <v>蓝小玲</v>
      </c>
      <c r="C951" s="5" t="s">
        <v>942</v>
      </c>
    </row>
    <row r="952" spans="1:3" ht="24.75" customHeight="1">
      <c r="A952" s="4">
        <v>949</v>
      </c>
      <c r="B952" s="5" t="str">
        <f>"陈玲玉"</f>
        <v>陈玲玉</v>
      </c>
      <c r="C952" s="5" t="s">
        <v>943</v>
      </c>
    </row>
    <row r="953" spans="1:3" ht="24.75" customHeight="1">
      <c r="A953" s="4">
        <v>950</v>
      </c>
      <c r="B953" s="5" t="str">
        <f>"庄绪阳"</f>
        <v>庄绪阳</v>
      </c>
      <c r="C953" s="5" t="s">
        <v>944</v>
      </c>
    </row>
  </sheetData>
  <sheetProtection/>
  <mergeCells count="1">
    <mergeCell ref="A2:C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Lin6。6 </cp:lastModifiedBy>
  <dcterms:created xsi:type="dcterms:W3CDTF">2022-11-02T06:53:46Z</dcterms:created>
  <dcterms:modified xsi:type="dcterms:W3CDTF">2022-11-01T16:42:21Z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CB8C80A1ED8A604B7AD660633D674BC7</vt:lpwstr>
  </property>
  <property fmtid="{D5CDD505-2E9C-101B-9397-08002B2CF9AE}" pid="3" name="KSOProductBuildV">
    <vt:lpwstr>2052-4.2.2.6882</vt:lpwstr>
  </property>
  <property fmtid="{D5CDD505-2E9C-101B-9397-08002B2CF9AE}" pid="4" name="퀀_generated_2.-2147483648">
    <vt:i4>2052</vt:i4>
  </property>
</Properties>
</file>