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64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<sst xmlns="http://schemas.openxmlformats.org/spreadsheetml/2006/main" count="57" uniqueCount="9">
  <si>
    <t>固镇县2022年城市社区网格员招聘考察名单
（第一批）</t>
  </si>
  <si>
    <t>序号</t>
  </si>
  <si>
    <t>岗位代码</t>
  </si>
  <si>
    <t>准考证号</t>
  </si>
  <si>
    <t>笔试成绩</t>
  </si>
  <si>
    <t>面试成绩</t>
  </si>
  <si>
    <t>最终成绩</t>
  </si>
  <si>
    <t>体检结果</t>
  </si>
  <si>
    <t>合格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</si>
</sst>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0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4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6" fillId="6" borderId="2" applyNumberForma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1"/>
  <sheetViews>
    <sheetView tabSelected="1" workbookViewId="0">
      <pane ySplit="2" topLeftCell="A3" activePane="bottomLeft" state="frozen"/>
      <selection/>
      <selection pane="bottomLeft" activeCell="K4" sqref="K4"/>
    </sheetView>
  </sheetViews>
  <sheetFormatPr defaultColWidth="9" defaultRowHeight="14.4" outlineLevelCol="6"/>
  <cols>
    <col min="1" max="1" width="7.88888888888889" style="2" customWidth="1"/>
    <col min="2" max="2" width="9.75" style="2" customWidth="1"/>
    <col min="3" max="3" width="16" customWidth="1"/>
    <col min="4" max="4" width="10.75" customWidth="1"/>
    <col min="5" max="5" width="10.8796296296296" style="3" customWidth="1"/>
    <col min="6" max="6" width="10.75" customWidth="1"/>
    <col min="7" max="7" width="11.5555555555556" style="2" customWidth="1"/>
  </cols>
  <sheetData>
    <row r="1" ht="52" customHeight="1" spans="1:7">
      <c r="A1" s="4" t="s">
        <v>0</v>
      </c>
      <c r="B1" s="4"/>
      <c r="C1" s="4"/>
      <c r="D1" s="4"/>
      <c r="E1" s="4"/>
      <c r="F1" s="4"/>
      <c r="G1" s="4"/>
    </row>
    <row r="2" ht="36" customHeight="1" spans="1:7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5" t="s">
        <v>6</v>
      </c>
      <c r="G2" s="5" t="s">
        <v>7</v>
      </c>
    </row>
    <row r="3" s="1" customFormat="1" ht="25" customHeight="1" spans="1:7">
      <c r="A3" s="7">
        <v>1</v>
      </c>
      <c r="B3" s="8" t="str">
        <f t="shared" ref="B3:B19" si="0">"202201"</f>
        <v>202201</v>
      </c>
      <c r="C3" s="8" t="str">
        <f>"202270326"</f>
        <v>202270326</v>
      </c>
      <c r="D3" s="8">
        <v>76.5</v>
      </c>
      <c r="E3" s="9">
        <v>78.76</v>
      </c>
      <c r="F3" s="7">
        <v>77.63</v>
      </c>
      <c r="G3" s="7" t="s">
        <v>8</v>
      </c>
    </row>
    <row r="4" s="1" customFormat="1" ht="25" customHeight="1" spans="1:7">
      <c r="A4" s="7">
        <v>2</v>
      </c>
      <c r="B4" s="8" t="str">
        <f t="shared" si="0"/>
        <v>202201</v>
      </c>
      <c r="C4" s="8" t="str">
        <f>"202270111"</f>
        <v>202270111</v>
      </c>
      <c r="D4" s="8">
        <v>72</v>
      </c>
      <c r="E4" s="9">
        <v>77.64</v>
      </c>
      <c r="F4" s="7">
        <v>74.82</v>
      </c>
      <c r="G4" s="7" t="s">
        <v>8</v>
      </c>
    </row>
    <row r="5" s="1" customFormat="1" ht="25" customHeight="1" spans="1:7">
      <c r="A5" s="7">
        <v>3</v>
      </c>
      <c r="B5" s="8" t="str">
        <f t="shared" si="0"/>
        <v>202201</v>
      </c>
      <c r="C5" s="8" t="str">
        <f>"202270409"</f>
        <v>202270409</v>
      </c>
      <c r="D5" s="8">
        <v>73</v>
      </c>
      <c r="E5" s="9">
        <v>75.28</v>
      </c>
      <c r="F5" s="7">
        <v>74.14</v>
      </c>
      <c r="G5" s="7" t="s">
        <v>8</v>
      </c>
    </row>
    <row r="6" s="1" customFormat="1" ht="25" customHeight="1" spans="1:7">
      <c r="A6" s="7">
        <v>4</v>
      </c>
      <c r="B6" s="8" t="str">
        <f t="shared" si="0"/>
        <v>202201</v>
      </c>
      <c r="C6" s="8" t="str">
        <f>"202270205"</f>
        <v>202270205</v>
      </c>
      <c r="D6" s="8">
        <v>70</v>
      </c>
      <c r="E6" s="9">
        <v>78.26</v>
      </c>
      <c r="F6" s="7">
        <v>74.13</v>
      </c>
      <c r="G6" s="7" t="s">
        <v>8</v>
      </c>
    </row>
    <row r="7" s="1" customFormat="1" ht="25" customHeight="1" spans="1:7">
      <c r="A7" s="7">
        <v>5</v>
      </c>
      <c r="B7" s="8" t="str">
        <f t="shared" si="0"/>
        <v>202201</v>
      </c>
      <c r="C7" s="8" t="str">
        <f>"202270210"</f>
        <v>202270210</v>
      </c>
      <c r="D7" s="8">
        <v>73</v>
      </c>
      <c r="E7" s="9">
        <v>73.6</v>
      </c>
      <c r="F7" s="7">
        <v>73.3</v>
      </c>
      <c r="G7" s="7" t="s">
        <v>8</v>
      </c>
    </row>
    <row r="8" s="1" customFormat="1" ht="25" customHeight="1" spans="1:7">
      <c r="A8" s="7">
        <v>6</v>
      </c>
      <c r="B8" s="8" t="str">
        <f t="shared" si="0"/>
        <v>202201</v>
      </c>
      <c r="C8" s="8" t="str">
        <f>"202270101"</f>
        <v>202270101</v>
      </c>
      <c r="D8" s="8">
        <v>69.5</v>
      </c>
      <c r="E8" s="9">
        <v>74.28</v>
      </c>
      <c r="F8" s="7">
        <v>71.89</v>
      </c>
      <c r="G8" s="7" t="s">
        <v>8</v>
      </c>
    </row>
    <row r="9" s="1" customFormat="1" ht="25" customHeight="1" spans="1:7">
      <c r="A9" s="7">
        <v>7</v>
      </c>
      <c r="B9" s="8" t="str">
        <f t="shared" si="0"/>
        <v>202201</v>
      </c>
      <c r="C9" s="8" t="str">
        <f>"202270229"</f>
        <v>202270229</v>
      </c>
      <c r="D9" s="8">
        <v>66</v>
      </c>
      <c r="E9" s="9">
        <v>77.7</v>
      </c>
      <c r="F9" s="7">
        <v>71.85</v>
      </c>
      <c r="G9" s="7" t="s">
        <v>8</v>
      </c>
    </row>
    <row r="10" s="1" customFormat="1" ht="25" customHeight="1" spans="1:7">
      <c r="A10" s="7">
        <v>8</v>
      </c>
      <c r="B10" s="8" t="str">
        <f t="shared" si="0"/>
        <v>202201</v>
      </c>
      <c r="C10" s="8" t="str">
        <f>"202270206"</f>
        <v>202270206</v>
      </c>
      <c r="D10" s="8">
        <v>70</v>
      </c>
      <c r="E10" s="9">
        <v>73.66</v>
      </c>
      <c r="F10" s="7">
        <v>71.83</v>
      </c>
      <c r="G10" s="7" t="s">
        <v>8</v>
      </c>
    </row>
    <row r="11" s="1" customFormat="1" ht="25" customHeight="1" spans="1:7">
      <c r="A11" s="7">
        <v>9</v>
      </c>
      <c r="B11" s="8" t="str">
        <f t="shared" si="0"/>
        <v>202201</v>
      </c>
      <c r="C11" s="8" t="str">
        <f>"202270110"</f>
        <v>202270110</v>
      </c>
      <c r="D11" s="8">
        <v>65.5</v>
      </c>
      <c r="E11" s="9">
        <v>77.86</v>
      </c>
      <c r="F11" s="7">
        <v>71.68</v>
      </c>
      <c r="G11" s="7" t="s">
        <v>8</v>
      </c>
    </row>
    <row r="12" s="1" customFormat="1" ht="25" customHeight="1" spans="1:7">
      <c r="A12" s="7">
        <v>10</v>
      </c>
      <c r="B12" s="8" t="str">
        <f t="shared" si="0"/>
        <v>202201</v>
      </c>
      <c r="C12" s="8" t="str">
        <f>"202270107"</f>
        <v>202270107</v>
      </c>
      <c r="D12" s="8">
        <v>68.5</v>
      </c>
      <c r="E12" s="9">
        <v>74.68</v>
      </c>
      <c r="F12" s="7">
        <v>71.59</v>
      </c>
      <c r="G12" s="7" t="s">
        <v>8</v>
      </c>
    </row>
    <row r="13" s="2" customFormat="1" ht="25" customHeight="1" spans="1:7">
      <c r="A13" s="7">
        <v>11</v>
      </c>
      <c r="B13" s="8" t="str">
        <f t="shared" si="0"/>
        <v>202201</v>
      </c>
      <c r="C13" s="8" t="str">
        <f>"202270227"</f>
        <v>202270227</v>
      </c>
      <c r="D13" s="8">
        <v>69</v>
      </c>
      <c r="E13" s="9">
        <v>74.16</v>
      </c>
      <c r="F13" s="7">
        <v>71.58</v>
      </c>
      <c r="G13" s="7" t="s">
        <v>8</v>
      </c>
    </row>
    <row r="14" s="2" customFormat="1" ht="25" customHeight="1" spans="1:7">
      <c r="A14" s="7">
        <v>12</v>
      </c>
      <c r="B14" s="8" t="str">
        <f t="shared" si="0"/>
        <v>202201</v>
      </c>
      <c r="C14" s="8" t="str">
        <f>"202270112"</f>
        <v>202270112</v>
      </c>
      <c r="D14" s="8">
        <v>79</v>
      </c>
      <c r="E14" s="9">
        <v>73.32</v>
      </c>
      <c r="F14" s="7">
        <v>76.16</v>
      </c>
      <c r="G14" s="7" t="s">
        <v>8</v>
      </c>
    </row>
    <row r="15" s="2" customFormat="1" ht="25" customHeight="1" spans="1:7">
      <c r="A15" s="7">
        <v>13</v>
      </c>
      <c r="B15" s="8" t="str">
        <f t="shared" si="0"/>
        <v>202201</v>
      </c>
      <c r="C15" s="8" t="str">
        <f>"202270311"</f>
        <v>202270311</v>
      </c>
      <c r="D15" s="8">
        <v>73</v>
      </c>
      <c r="E15" s="9">
        <v>75.88</v>
      </c>
      <c r="F15" s="7">
        <v>74.44</v>
      </c>
      <c r="G15" s="7" t="s">
        <v>8</v>
      </c>
    </row>
    <row r="16" s="2" customFormat="1" ht="25" customHeight="1" spans="1:7">
      <c r="A16" s="7">
        <v>14</v>
      </c>
      <c r="B16" s="8" t="str">
        <f t="shared" si="0"/>
        <v>202201</v>
      </c>
      <c r="C16" s="8" t="str">
        <f>"202270306"</f>
        <v>202270306</v>
      </c>
      <c r="D16" s="8">
        <v>74</v>
      </c>
      <c r="E16" s="9">
        <v>74.52</v>
      </c>
      <c r="F16" s="7">
        <v>74.26</v>
      </c>
      <c r="G16" s="7" t="s">
        <v>8</v>
      </c>
    </row>
    <row r="17" s="2" customFormat="1" ht="25" customHeight="1" spans="1:7">
      <c r="A17" s="7">
        <v>15</v>
      </c>
      <c r="B17" s="8" t="str">
        <f t="shared" si="0"/>
        <v>202201</v>
      </c>
      <c r="C17" s="8" t="str">
        <f>"202270102"</f>
        <v>202270102</v>
      </c>
      <c r="D17" s="8">
        <v>73</v>
      </c>
      <c r="E17" s="9">
        <v>74.38</v>
      </c>
      <c r="F17" s="7">
        <v>73.69</v>
      </c>
      <c r="G17" s="7" t="s">
        <v>8</v>
      </c>
    </row>
    <row r="18" s="2" customFormat="1" ht="25" customHeight="1" spans="1:7">
      <c r="A18" s="7">
        <v>16</v>
      </c>
      <c r="B18" s="8" t="str">
        <f t="shared" si="0"/>
        <v>202201</v>
      </c>
      <c r="C18" s="8" t="str">
        <f>"202270322"</f>
        <v>202270322</v>
      </c>
      <c r="D18" s="8">
        <v>74.5</v>
      </c>
      <c r="E18" s="9">
        <v>72.8</v>
      </c>
      <c r="F18" s="7">
        <v>73.65</v>
      </c>
      <c r="G18" s="7" t="s">
        <v>8</v>
      </c>
    </row>
    <row r="19" s="2" customFormat="1" ht="25" customHeight="1" spans="1:7">
      <c r="A19" s="7">
        <v>17</v>
      </c>
      <c r="B19" s="8" t="str">
        <f t="shared" si="0"/>
        <v>202201</v>
      </c>
      <c r="C19" s="8" t="str">
        <f>"202270221"</f>
        <v>202270221</v>
      </c>
      <c r="D19" s="8">
        <v>66</v>
      </c>
      <c r="E19" s="9">
        <v>77.3</v>
      </c>
      <c r="F19" s="7">
        <v>71.65</v>
      </c>
      <c r="G19" s="7" t="s">
        <v>8</v>
      </c>
    </row>
    <row r="20" s="2" customFormat="1" ht="25" customHeight="1" spans="1:7">
      <c r="A20" s="7">
        <v>18</v>
      </c>
      <c r="B20" s="8" t="str">
        <f t="shared" ref="B20:B35" si="1">"202202"</f>
        <v>202202</v>
      </c>
      <c r="C20" s="8" t="str">
        <f>"202270607"</f>
        <v>202270607</v>
      </c>
      <c r="D20" s="8">
        <v>73</v>
      </c>
      <c r="E20" s="9">
        <v>80.42</v>
      </c>
      <c r="F20" s="7">
        <v>76.71</v>
      </c>
      <c r="G20" s="7" t="s">
        <v>8</v>
      </c>
    </row>
    <row r="21" s="2" customFormat="1" ht="25" customHeight="1" spans="1:7">
      <c r="A21" s="7">
        <v>19</v>
      </c>
      <c r="B21" s="8" t="str">
        <f t="shared" si="1"/>
        <v>202202</v>
      </c>
      <c r="C21" s="8" t="str">
        <f>"202270705"</f>
        <v>202270705</v>
      </c>
      <c r="D21" s="8">
        <v>72</v>
      </c>
      <c r="E21" s="9">
        <v>75.94</v>
      </c>
      <c r="F21" s="7">
        <v>73.97</v>
      </c>
      <c r="G21" s="7" t="s">
        <v>8</v>
      </c>
    </row>
    <row r="22" s="2" customFormat="1" ht="25" customHeight="1" spans="1:7">
      <c r="A22" s="7">
        <v>20</v>
      </c>
      <c r="B22" s="8" t="str">
        <f t="shared" si="1"/>
        <v>202202</v>
      </c>
      <c r="C22" s="8" t="str">
        <f>"202270524"</f>
        <v>202270524</v>
      </c>
      <c r="D22" s="8">
        <v>66</v>
      </c>
      <c r="E22" s="9">
        <v>77.8</v>
      </c>
      <c r="F22" s="7">
        <v>71.9</v>
      </c>
      <c r="G22" s="7" t="s">
        <v>8</v>
      </c>
    </row>
    <row r="23" s="2" customFormat="1" ht="25" customHeight="1" spans="1:7">
      <c r="A23" s="7">
        <v>21</v>
      </c>
      <c r="B23" s="8" t="str">
        <f t="shared" si="1"/>
        <v>202202</v>
      </c>
      <c r="C23" s="8" t="str">
        <f>"202270526"</f>
        <v>202270526</v>
      </c>
      <c r="D23" s="8">
        <v>67</v>
      </c>
      <c r="E23" s="9">
        <v>76.5</v>
      </c>
      <c r="F23" s="7">
        <v>71.75</v>
      </c>
      <c r="G23" s="7" t="s">
        <v>8</v>
      </c>
    </row>
    <row r="24" s="2" customFormat="1" ht="25" customHeight="1" spans="1:7">
      <c r="A24" s="7">
        <v>22</v>
      </c>
      <c r="B24" s="8" t="str">
        <f t="shared" si="1"/>
        <v>202202</v>
      </c>
      <c r="C24" s="8" t="str">
        <f>"202270602"</f>
        <v>202270602</v>
      </c>
      <c r="D24" s="8">
        <v>67.5</v>
      </c>
      <c r="E24" s="9">
        <v>75.44</v>
      </c>
      <c r="F24" s="7">
        <v>71.47</v>
      </c>
      <c r="G24" s="7" t="s">
        <v>8</v>
      </c>
    </row>
    <row r="25" s="2" customFormat="1" ht="25" customHeight="1" spans="1:7">
      <c r="A25" s="7">
        <v>23</v>
      </c>
      <c r="B25" s="8" t="str">
        <f t="shared" si="1"/>
        <v>202202</v>
      </c>
      <c r="C25" s="8" t="str">
        <f>"202270421"</f>
        <v>202270421</v>
      </c>
      <c r="D25" s="8">
        <v>66</v>
      </c>
      <c r="E25" s="9">
        <v>76.22</v>
      </c>
      <c r="F25" s="7">
        <v>71.11</v>
      </c>
      <c r="G25" s="7" t="s">
        <v>8</v>
      </c>
    </row>
    <row r="26" s="2" customFormat="1" ht="25" customHeight="1" spans="1:7">
      <c r="A26" s="7">
        <v>24</v>
      </c>
      <c r="B26" s="8" t="str">
        <f t="shared" si="1"/>
        <v>202202</v>
      </c>
      <c r="C26" s="8" t="str">
        <f>"202270601"</f>
        <v>202270601</v>
      </c>
      <c r="D26" s="8">
        <v>80.5</v>
      </c>
      <c r="E26" s="9">
        <v>79.2</v>
      </c>
      <c r="F26" s="7">
        <v>79.85</v>
      </c>
      <c r="G26" s="7" t="s">
        <v>8</v>
      </c>
    </row>
    <row r="27" s="2" customFormat="1" ht="25" customHeight="1" spans="1:7">
      <c r="A27" s="7">
        <v>25</v>
      </c>
      <c r="B27" s="8" t="str">
        <f t="shared" si="1"/>
        <v>202202</v>
      </c>
      <c r="C27" s="8" t="str">
        <f>"202270426"</f>
        <v>202270426</v>
      </c>
      <c r="D27" s="8">
        <v>76</v>
      </c>
      <c r="E27" s="9">
        <v>77.58</v>
      </c>
      <c r="F27" s="7">
        <v>76.79</v>
      </c>
      <c r="G27" s="7" t="s">
        <v>8</v>
      </c>
    </row>
    <row r="28" s="2" customFormat="1" ht="25" customHeight="1" spans="1:7">
      <c r="A28" s="7">
        <v>26</v>
      </c>
      <c r="B28" s="8" t="str">
        <f t="shared" si="1"/>
        <v>202202</v>
      </c>
      <c r="C28" s="8" t="str">
        <f>"202270719"</f>
        <v>202270719</v>
      </c>
      <c r="D28" s="8">
        <v>75</v>
      </c>
      <c r="E28" s="9">
        <v>76.78</v>
      </c>
      <c r="F28" s="7">
        <v>75.89</v>
      </c>
      <c r="G28" s="7" t="s">
        <v>8</v>
      </c>
    </row>
    <row r="29" s="2" customFormat="1" ht="25" customHeight="1" spans="1:7">
      <c r="A29" s="7">
        <v>27</v>
      </c>
      <c r="B29" s="8" t="str">
        <f t="shared" si="1"/>
        <v>202202</v>
      </c>
      <c r="C29" s="8" t="str">
        <f>"202270503"</f>
        <v>202270503</v>
      </c>
      <c r="D29" s="8">
        <v>68</v>
      </c>
      <c r="E29" s="9">
        <v>77.4</v>
      </c>
      <c r="F29" s="7">
        <v>72.7</v>
      </c>
      <c r="G29" s="7" t="s">
        <v>8</v>
      </c>
    </row>
    <row r="30" s="2" customFormat="1" ht="25" customHeight="1" spans="1:7">
      <c r="A30" s="7">
        <v>28</v>
      </c>
      <c r="B30" s="8" t="str">
        <f t="shared" si="1"/>
        <v>202202</v>
      </c>
      <c r="C30" s="8" t="str">
        <f>"202270720"</f>
        <v>202270720</v>
      </c>
      <c r="D30" s="8">
        <v>67</v>
      </c>
      <c r="E30" s="9">
        <v>77.16</v>
      </c>
      <c r="F30" s="7">
        <v>72.08</v>
      </c>
      <c r="G30" s="7" t="s">
        <v>8</v>
      </c>
    </row>
    <row r="31" s="2" customFormat="1" ht="25" customHeight="1" spans="1:7">
      <c r="A31" s="7">
        <v>29</v>
      </c>
      <c r="B31" s="8" t="str">
        <f t="shared" si="1"/>
        <v>202202</v>
      </c>
      <c r="C31" s="8" t="str">
        <f>"202270801"</f>
        <v>202270801</v>
      </c>
      <c r="D31" s="8">
        <v>70</v>
      </c>
      <c r="E31" s="9">
        <v>73.44</v>
      </c>
      <c r="F31" s="7">
        <v>71.72</v>
      </c>
      <c r="G31" s="7" t="s">
        <v>8</v>
      </c>
    </row>
    <row r="32" s="2" customFormat="1" ht="25" customHeight="1" spans="1:7">
      <c r="A32" s="7">
        <v>30</v>
      </c>
      <c r="B32" s="8" t="str">
        <f t="shared" si="1"/>
        <v>202202</v>
      </c>
      <c r="C32" s="8" t="str">
        <f>"202270507"</f>
        <v>202270507</v>
      </c>
      <c r="D32" s="8">
        <v>66.5</v>
      </c>
      <c r="E32" s="9">
        <v>75.3</v>
      </c>
      <c r="F32" s="7">
        <v>70.9</v>
      </c>
      <c r="G32" s="7" t="s">
        <v>8</v>
      </c>
    </row>
    <row r="33" s="2" customFormat="1" ht="25" customHeight="1" spans="1:7">
      <c r="A33" s="7">
        <v>31</v>
      </c>
      <c r="B33" s="8" t="str">
        <f t="shared" si="1"/>
        <v>202202</v>
      </c>
      <c r="C33" s="8" t="str">
        <f>"202270422"</f>
        <v>202270422</v>
      </c>
      <c r="D33" s="8">
        <v>66.5</v>
      </c>
      <c r="E33" s="9">
        <v>73.68</v>
      </c>
      <c r="F33" s="7">
        <v>70.09</v>
      </c>
      <c r="G33" s="7" t="s">
        <v>8</v>
      </c>
    </row>
    <row r="34" s="2" customFormat="1" ht="25" customHeight="1" spans="1:7">
      <c r="A34" s="7">
        <v>32</v>
      </c>
      <c r="B34" s="8" t="str">
        <f t="shared" si="1"/>
        <v>202202</v>
      </c>
      <c r="C34" s="8" t="str">
        <f>"202270529"</f>
        <v>202270529</v>
      </c>
      <c r="D34" s="8">
        <v>66</v>
      </c>
      <c r="E34" s="9">
        <v>74.18</v>
      </c>
      <c r="F34" s="7">
        <v>70.09</v>
      </c>
      <c r="G34" s="7" t="s">
        <v>8</v>
      </c>
    </row>
    <row r="35" s="2" customFormat="1" ht="25" customHeight="1" spans="1:7">
      <c r="A35" s="7">
        <v>33</v>
      </c>
      <c r="B35" s="8" t="str">
        <f t="shared" si="1"/>
        <v>202202</v>
      </c>
      <c r="C35" s="8" t="str">
        <f>"202270614"</f>
        <v>202270614</v>
      </c>
      <c r="D35" s="8">
        <v>65.5</v>
      </c>
      <c r="E35" s="9">
        <v>74.52</v>
      </c>
      <c r="F35" s="7">
        <v>70.01</v>
      </c>
      <c r="G35" s="7" t="s">
        <v>8</v>
      </c>
    </row>
    <row r="36" s="2" customFormat="1" ht="25" customHeight="1" spans="1:7">
      <c r="A36" s="7">
        <v>34</v>
      </c>
      <c r="B36" s="8" t="str">
        <f t="shared" ref="B36:B51" si="2">"202203"</f>
        <v>202203</v>
      </c>
      <c r="C36" s="8" t="str">
        <f>"202270925"</f>
        <v>202270925</v>
      </c>
      <c r="D36" s="8">
        <v>83</v>
      </c>
      <c r="E36" s="9">
        <v>72.48</v>
      </c>
      <c r="F36" s="7">
        <v>77.74</v>
      </c>
      <c r="G36" s="7" t="s">
        <v>8</v>
      </c>
    </row>
    <row r="37" s="2" customFormat="1" ht="25" customHeight="1" spans="1:7">
      <c r="A37" s="7">
        <v>35</v>
      </c>
      <c r="B37" s="8" t="str">
        <f t="shared" si="2"/>
        <v>202203</v>
      </c>
      <c r="C37" s="8" t="str">
        <f>"202270919"</f>
        <v>202270919</v>
      </c>
      <c r="D37" s="8">
        <v>78</v>
      </c>
      <c r="E37" s="9">
        <v>75</v>
      </c>
      <c r="F37" s="7">
        <v>76.5</v>
      </c>
      <c r="G37" s="7" t="s">
        <v>8</v>
      </c>
    </row>
    <row r="38" s="2" customFormat="1" ht="25" customHeight="1" spans="1:7">
      <c r="A38" s="7">
        <v>36</v>
      </c>
      <c r="B38" s="8" t="str">
        <f t="shared" si="2"/>
        <v>202203</v>
      </c>
      <c r="C38" s="8" t="str">
        <f>"202271029"</f>
        <v>202271029</v>
      </c>
      <c r="D38" s="8">
        <v>76</v>
      </c>
      <c r="E38" s="9">
        <v>73.82</v>
      </c>
      <c r="F38" s="7">
        <v>74.91</v>
      </c>
      <c r="G38" s="7" t="s">
        <v>8</v>
      </c>
    </row>
    <row r="39" s="2" customFormat="1" ht="25" customHeight="1" spans="1:7">
      <c r="A39" s="7">
        <v>37</v>
      </c>
      <c r="B39" s="8" t="str">
        <f t="shared" si="2"/>
        <v>202203</v>
      </c>
      <c r="C39" s="8" t="str">
        <f>"202271021"</f>
        <v>202271021</v>
      </c>
      <c r="D39" s="8">
        <v>71.5</v>
      </c>
      <c r="E39" s="9">
        <v>77.56</v>
      </c>
      <c r="F39" s="7">
        <v>74.53</v>
      </c>
      <c r="G39" s="7" t="s">
        <v>8</v>
      </c>
    </row>
    <row r="40" s="2" customFormat="1" ht="25" customHeight="1" spans="1:7">
      <c r="A40" s="7">
        <v>38</v>
      </c>
      <c r="B40" s="8" t="str">
        <f t="shared" si="2"/>
        <v>202203</v>
      </c>
      <c r="C40" s="8" t="str">
        <f>"202270816"</f>
        <v>202270816</v>
      </c>
      <c r="D40" s="8">
        <v>70.5</v>
      </c>
      <c r="E40" s="9">
        <v>75.3</v>
      </c>
      <c r="F40" s="7">
        <v>72.9</v>
      </c>
      <c r="G40" s="7" t="s">
        <v>8</v>
      </c>
    </row>
    <row r="41" s="2" customFormat="1" ht="25" customHeight="1" spans="1:7">
      <c r="A41" s="7">
        <v>39</v>
      </c>
      <c r="B41" s="8" t="str">
        <f t="shared" si="2"/>
        <v>202203</v>
      </c>
      <c r="C41" s="8" t="str">
        <f>"202271104"</f>
        <v>202271104</v>
      </c>
      <c r="D41" s="8">
        <v>69</v>
      </c>
      <c r="E41" s="9">
        <v>76.4</v>
      </c>
      <c r="F41" s="7">
        <v>72.7</v>
      </c>
      <c r="G41" s="7" t="s">
        <v>8</v>
      </c>
    </row>
    <row r="42" s="2" customFormat="1" ht="25" customHeight="1" spans="1:7">
      <c r="A42" s="7">
        <v>40</v>
      </c>
      <c r="B42" s="8" t="str">
        <f t="shared" si="2"/>
        <v>202203</v>
      </c>
      <c r="C42" s="8" t="str">
        <f>"202271017"</f>
        <v>202271017</v>
      </c>
      <c r="D42" s="8">
        <v>70</v>
      </c>
      <c r="E42" s="9">
        <v>74.98</v>
      </c>
      <c r="F42" s="7">
        <v>72.49</v>
      </c>
      <c r="G42" s="7" t="s">
        <v>8</v>
      </c>
    </row>
    <row r="43" s="2" customFormat="1" ht="25" customHeight="1" spans="1:7">
      <c r="A43" s="7">
        <v>41</v>
      </c>
      <c r="B43" s="8" t="str">
        <f t="shared" si="2"/>
        <v>202203</v>
      </c>
      <c r="C43" s="8" t="str">
        <f>"202271116"</f>
        <v>202271116</v>
      </c>
      <c r="D43" s="8">
        <v>71.5</v>
      </c>
      <c r="E43" s="9">
        <v>73.32</v>
      </c>
      <c r="F43" s="7">
        <v>72.41</v>
      </c>
      <c r="G43" s="7" t="s">
        <v>8</v>
      </c>
    </row>
    <row r="44" s="2" customFormat="1" ht="25" customHeight="1" spans="1:7">
      <c r="A44" s="7">
        <v>42</v>
      </c>
      <c r="B44" s="8" t="str">
        <f t="shared" si="2"/>
        <v>202203</v>
      </c>
      <c r="C44" s="8" t="str">
        <f>"202270902"</f>
        <v>202270902</v>
      </c>
      <c r="D44" s="8">
        <v>70</v>
      </c>
      <c r="E44" s="9">
        <v>73.18</v>
      </c>
      <c r="F44" s="7">
        <v>71.59</v>
      </c>
      <c r="G44" s="7" t="s">
        <v>8</v>
      </c>
    </row>
    <row r="45" s="2" customFormat="1" ht="25" customHeight="1" spans="1:7">
      <c r="A45" s="7">
        <v>43</v>
      </c>
      <c r="B45" s="8" t="str">
        <f t="shared" si="2"/>
        <v>202203</v>
      </c>
      <c r="C45" s="8" t="str">
        <f>"202271002"</f>
        <v>202271002</v>
      </c>
      <c r="D45" s="8">
        <v>67.5</v>
      </c>
      <c r="E45" s="9">
        <v>75.24</v>
      </c>
      <c r="F45" s="7">
        <v>71.37</v>
      </c>
      <c r="G45" s="7" t="s">
        <v>8</v>
      </c>
    </row>
    <row r="46" s="2" customFormat="1" ht="25" customHeight="1" spans="1:7">
      <c r="A46" s="7">
        <v>44</v>
      </c>
      <c r="B46" s="8" t="str">
        <f t="shared" si="2"/>
        <v>202203</v>
      </c>
      <c r="C46" s="8" t="str">
        <f>"202270915"</f>
        <v>202270915</v>
      </c>
      <c r="D46" s="8">
        <v>65</v>
      </c>
      <c r="E46" s="9">
        <v>76.66</v>
      </c>
      <c r="F46" s="7">
        <v>70.83</v>
      </c>
      <c r="G46" s="7" t="s">
        <v>8</v>
      </c>
    </row>
    <row r="47" s="2" customFormat="1" ht="25" customHeight="1" spans="1:7">
      <c r="A47" s="7">
        <v>45</v>
      </c>
      <c r="B47" s="8" t="str">
        <f t="shared" si="2"/>
        <v>202203</v>
      </c>
      <c r="C47" s="8" t="str">
        <f>"202271118"</f>
        <v>202271118</v>
      </c>
      <c r="D47" s="8">
        <v>66</v>
      </c>
      <c r="E47" s="9">
        <v>75.08</v>
      </c>
      <c r="F47" s="7">
        <v>70.54</v>
      </c>
      <c r="G47" s="7" t="s">
        <v>8</v>
      </c>
    </row>
    <row r="48" s="2" customFormat="1" ht="25" customHeight="1" spans="1:7">
      <c r="A48" s="7">
        <v>46</v>
      </c>
      <c r="B48" s="8" t="str">
        <f t="shared" si="2"/>
        <v>202203</v>
      </c>
      <c r="C48" s="8" t="str">
        <f>"202270906"</f>
        <v>202270906</v>
      </c>
      <c r="D48" s="8">
        <v>69</v>
      </c>
      <c r="E48" s="9">
        <v>75.52</v>
      </c>
      <c r="F48" s="7">
        <v>72.26</v>
      </c>
      <c r="G48" s="7" t="s">
        <v>8</v>
      </c>
    </row>
    <row r="49" ht="25" customHeight="1" spans="1:7">
      <c r="A49" s="7">
        <v>47</v>
      </c>
      <c r="B49" s="8" t="str">
        <f t="shared" si="2"/>
        <v>202203</v>
      </c>
      <c r="C49" s="8" t="str">
        <f>"202270926"</f>
        <v>202270926</v>
      </c>
      <c r="D49" s="8">
        <v>70.5</v>
      </c>
      <c r="E49" s="9">
        <v>72.86</v>
      </c>
      <c r="F49" s="7">
        <v>71.68</v>
      </c>
      <c r="G49" s="7" t="s">
        <v>8</v>
      </c>
    </row>
    <row r="50" ht="25" customHeight="1" spans="1:7">
      <c r="A50" s="7">
        <v>48</v>
      </c>
      <c r="B50" s="8" t="str">
        <f t="shared" si="2"/>
        <v>202203</v>
      </c>
      <c r="C50" s="8" t="str">
        <f>"202271009"</f>
        <v>202271009</v>
      </c>
      <c r="D50" s="8">
        <v>65.5</v>
      </c>
      <c r="E50" s="9">
        <v>76.66</v>
      </c>
      <c r="F50" s="7">
        <v>71.08</v>
      </c>
      <c r="G50" s="7" t="s">
        <v>8</v>
      </c>
    </row>
    <row r="51" ht="25" customHeight="1" spans="1:7">
      <c r="A51" s="7">
        <v>49</v>
      </c>
      <c r="B51" s="8" t="str">
        <f t="shared" si="2"/>
        <v>202203</v>
      </c>
      <c r="C51" s="8" t="str">
        <f>"202270823"</f>
        <v>202270823</v>
      </c>
      <c r="D51" s="8">
        <v>65.5</v>
      </c>
      <c r="E51" s="9">
        <v>76.2</v>
      </c>
      <c r="F51" s="7">
        <v>70.85</v>
      </c>
      <c r="G51" s="7" t="s">
        <v>8</v>
      </c>
    </row>
  </sheetData>
  <sortState ref="A3:L55">
    <sortCondition ref="B3:B55"/>
  </sortState>
  <mergeCells count="1">
    <mergeCell ref="A1:G1"/>
  </mergeCells>
  <printOptions horizont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2022-08-24T08:10:00Z</dcterms:created>
  <dcterms:modified xsi:type="dcterms:W3CDTF">2022-09-07T23:52:35Z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0491EFAA7D454F2CBD3D2E307B0B7A47</vt:lpwstr>
  </property>
  <property fmtid="{D5CDD505-2E9C-101B-9397-08002B2CF9AE}" pid="3" name="KSOProductBuildVer">
    <vt:lpwstr>2052-11.8.2.8875</vt:lpwstr>
  </property>
</Properties>
</file>