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9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<sst xmlns="http://schemas.openxmlformats.org/spreadsheetml/2006/main" count="50" uniqueCount="9">
  <si>
    <t>综合三组</t>
  </si>
  <si>
    <t>姓名</t>
  </si>
  <si>
    <t>面试室</t>
  </si>
  <si>
    <t>面试序号</t>
  </si>
  <si>
    <t>准考证号</t>
  </si>
  <si>
    <t>面试成绩</t>
  </si>
  <si>
    <t>综合一组</t>
  </si>
  <si>
    <t>综合二组</t>
  </si>
  <si>
    <t>社旗县2022年走进校园招聘教师面试人员成绩公示表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</si>
</sst>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7.50390625" style="1" bestFit="1" customWidth="1"/>
    <col min="2" max="2" width="19.375" style="1" customWidth="1"/>
    <col min="3" max="3" width="15.875" style="1" customWidth="1"/>
    <col min="4" max="4" width="12.75390625" style="1" customWidth="1"/>
    <col min="5" max="5" width="15.375" style="1" customWidth="1"/>
    <col min="6" max="16384" width="9.00390625" style="1" customWidth="1"/>
  </cols>
  <sheetData>
    <row r="1" spans="1:5" ht="28.5" customHeight="1">
      <c r="A1" s="4" t="s">
        <v>8</v>
      </c>
      <c r="B1" s="4"/>
      <c r="C1" s="4"/>
      <c r="D1" s="4"/>
      <c r="E1" s="4"/>
    </row>
    <row r="2" spans="1:5" ht="14.25">
      <c r="A2" s="2" t="s">
        <v>1</v>
      </c>
      <c r="B2" s="2" t="s">
        <v>4</v>
      </c>
      <c r="C2" s="2" t="s">
        <v>2</v>
      </c>
      <c r="D2" s="2" t="s">
        <v>3</v>
      </c>
      <c r="E2" s="2" t="s">
        <v>5</v>
      </c>
    </row>
    <row r="3" spans="1:5" ht="14.25">
      <c r="A3" s="3" t="str">
        <f>"陈娇"</f>
        <v>陈娇</v>
      </c>
      <c r="B3" s="3" t="str">
        <f>"202208210923"</f>
        <v>202208210923</v>
      </c>
      <c r="C3" s="3" t="s">
        <v>6</v>
      </c>
      <c r="D3" s="3">
        <v>1</v>
      </c>
      <c r="E3" s="3">
        <v>82.24</v>
      </c>
    </row>
    <row r="4" spans="1:5" ht="14.25">
      <c r="A4" s="3" t="str">
        <f>"王岐峰"</f>
        <v>王岐峰</v>
      </c>
      <c r="B4" s="3" t="str">
        <f>"202208210918"</f>
        <v>202208210918</v>
      </c>
      <c r="C4" s="3" t="s">
        <v>6</v>
      </c>
      <c r="D4" s="3">
        <v>2</v>
      </c>
      <c r="E4" s="3">
        <v>78.66</v>
      </c>
    </row>
    <row r="5" spans="1:5" ht="14.25">
      <c r="A5" s="3" t="str">
        <f>"魏春兰"</f>
        <v>魏春兰</v>
      </c>
      <c r="B5" s="3" t="str">
        <f>"202208211012"</f>
        <v>202208211012</v>
      </c>
      <c r="C5" s="3" t="s">
        <v>6</v>
      </c>
      <c r="D5" s="3">
        <v>3</v>
      </c>
      <c r="E5" s="3">
        <v>86.22</v>
      </c>
    </row>
    <row r="6" spans="1:5" ht="14.25">
      <c r="A6" s="3" t="str">
        <f>"张书歌"</f>
        <v>张书歌</v>
      </c>
      <c r="B6" s="3" t="str">
        <f>"202208211006"</f>
        <v>202208211006</v>
      </c>
      <c r="C6" s="3" t="s">
        <v>6</v>
      </c>
      <c r="D6" s="3">
        <v>4</v>
      </c>
      <c r="E6" s="3">
        <v>85.5</v>
      </c>
    </row>
    <row r="7" spans="1:5" ht="14.25">
      <c r="A7" s="3" t="str">
        <f>"权书英"</f>
        <v>权书英</v>
      </c>
      <c r="B7" s="3" t="str">
        <f>"202208211004"</f>
        <v>202208211004</v>
      </c>
      <c r="C7" s="3" t="s">
        <v>6</v>
      </c>
      <c r="D7" s="3">
        <v>5</v>
      </c>
      <c r="E7" s="3">
        <v>80.72</v>
      </c>
    </row>
    <row r="8" spans="1:5" ht="14.25">
      <c r="A8" s="3" t="str">
        <f>"李肖"</f>
        <v>李肖</v>
      </c>
      <c r="B8" s="3" t="str">
        <f>"202208211002"</f>
        <v>202208211002</v>
      </c>
      <c r="C8" s="3" t="s">
        <v>6</v>
      </c>
      <c r="D8" s="3">
        <v>6</v>
      </c>
      <c r="E8" s="3">
        <v>82.52</v>
      </c>
    </row>
    <row r="9" spans="1:5" ht="14.25">
      <c r="A9" s="3" t="str">
        <f>"单宝银"</f>
        <v>单宝银</v>
      </c>
      <c r="B9" s="3" t="str">
        <f>"202208210921"</f>
        <v>202208210921</v>
      </c>
      <c r="C9" s="3" t="s">
        <v>6</v>
      </c>
      <c r="D9" s="3">
        <v>7</v>
      </c>
      <c r="E9" s="3">
        <v>85.48</v>
      </c>
    </row>
    <row r="10" spans="1:5" ht="14.25">
      <c r="A10" s="3" t="str">
        <f>"赵丹"</f>
        <v>赵丹</v>
      </c>
      <c r="B10" s="3" t="str">
        <f>"202208211013"</f>
        <v>202208211013</v>
      </c>
      <c r="C10" s="3" t="s">
        <v>6</v>
      </c>
      <c r="D10" s="3">
        <v>8</v>
      </c>
      <c r="E10" s="3">
        <v>78.08</v>
      </c>
    </row>
    <row r="11" spans="1:5" ht="14.25">
      <c r="A11" s="3" t="str">
        <f>"熊文瑄"</f>
        <v>熊文瑄</v>
      </c>
      <c r="B11" s="3" t="str">
        <f>"202208211017"</f>
        <v>202208211017</v>
      </c>
      <c r="C11" s="3" t="s">
        <v>6</v>
      </c>
      <c r="D11" s="3">
        <v>9</v>
      </c>
      <c r="E11" s="3">
        <v>86.92</v>
      </c>
    </row>
    <row r="12" spans="1:5" ht="14.25">
      <c r="A12" s="3" t="str">
        <f>"李思莹"</f>
        <v>李思莹</v>
      </c>
      <c r="B12" s="3" t="str">
        <f>"2208211130"</f>
        <v>2208211130</v>
      </c>
      <c r="C12" s="3" t="s">
        <v>6</v>
      </c>
      <c r="D12" s="3">
        <v>10</v>
      </c>
      <c r="E12" s="3">
        <v>81.76</v>
      </c>
    </row>
    <row r="13" spans="1:5" ht="14.25">
      <c r="A13" s="3" t="str">
        <f>"吴林燚"</f>
        <v>吴林燚</v>
      </c>
      <c r="B13" s="3" t="str">
        <f>"202208211023"</f>
        <v>202208211023</v>
      </c>
      <c r="C13" s="3" t="s">
        <v>6</v>
      </c>
      <c r="D13" s="3">
        <v>11</v>
      </c>
      <c r="E13" s="3">
        <v>73.38</v>
      </c>
    </row>
    <row r="14" spans="1:5" ht="14.25">
      <c r="A14" s="3" t="str">
        <f>"姚义航"</f>
        <v>姚义航</v>
      </c>
      <c r="B14" s="3" t="str">
        <f>"202208211020"</f>
        <v>202208211020</v>
      </c>
      <c r="C14" s="3" t="s">
        <v>6</v>
      </c>
      <c r="D14" s="3">
        <v>12</v>
      </c>
      <c r="E14" s="3">
        <v>77.5</v>
      </c>
    </row>
    <row r="15" spans="1:5" ht="14.25">
      <c r="A15" s="3" t="str">
        <f>"李世良"</f>
        <v>李世良</v>
      </c>
      <c r="B15" s="3" t="str">
        <f>"2208211107"</f>
        <v>2208211107</v>
      </c>
      <c r="C15" s="3" t="s">
        <v>6</v>
      </c>
      <c r="D15" s="3">
        <v>13</v>
      </c>
      <c r="E15" s="3">
        <v>79.76</v>
      </c>
    </row>
    <row r="16" spans="1:5" ht="14.25">
      <c r="A16" s="3" t="str">
        <f>"陈沛"</f>
        <v>陈沛</v>
      </c>
      <c r="B16" s="3" t="str">
        <f>"2208211106"</f>
        <v>2208211106</v>
      </c>
      <c r="C16" s="3" t="s">
        <v>6</v>
      </c>
      <c r="D16" s="3">
        <v>14</v>
      </c>
      <c r="E16" s="3">
        <v>80.32</v>
      </c>
    </row>
    <row r="17" spans="1:5" ht="14.25">
      <c r="A17" s="3" t="str">
        <f>"毛军宏"</f>
        <v>毛军宏</v>
      </c>
      <c r="B17" s="3" t="str">
        <f>"2208211133"</f>
        <v>2208211133</v>
      </c>
      <c r="C17" s="3" t="s">
        <v>6</v>
      </c>
      <c r="D17" s="3">
        <v>15</v>
      </c>
      <c r="E17" s="3">
        <v>70.64</v>
      </c>
    </row>
    <row r="18" spans="1:5" ht="14.25">
      <c r="A18" s="3" t="str">
        <f>"闵函玉"</f>
        <v>闵函玉</v>
      </c>
      <c r="B18" s="3" t="str">
        <f>"202208210826"</f>
        <v>202208210826</v>
      </c>
      <c r="C18" s="3" t="s">
        <v>7</v>
      </c>
      <c r="D18" s="3">
        <v>1</v>
      </c>
      <c r="E18" s="3">
        <v>74.6</v>
      </c>
    </row>
    <row r="19" spans="1:5" ht="14.25">
      <c r="A19" s="3" t="str">
        <f>"王英莲"</f>
        <v>王英莲</v>
      </c>
      <c r="B19" s="3" t="str">
        <f>"202208210820"</f>
        <v>202208210820</v>
      </c>
      <c r="C19" s="3" t="s">
        <v>7</v>
      </c>
      <c r="D19" s="3">
        <v>2</v>
      </c>
      <c r="E19" s="3">
        <v>78.1</v>
      </c>
    </row>
    <row r="20" spans="1:5" ht="14.25">
      <c r="A20" s="3" t="str">
        <f>"曹萌君"</f>
        <v>曹萌君</v>
      </c>
      <c r="B20" s="3" t="str">
        <f>"202208210824"</f>
        <v>202208210824</v>
      </c>
      <c r="C20" s="3" t="s">
        <v>7</v>
      </c>
      <c r="D20" s="3">
        <v>3</v>
      </c>
      <c r="E20" s="3">
        <v>85.6</v>
      </c>
    </row>
    <row r="21" spans="1:5" ht="14.25">
      <c r="A21" s="3" t="str">
        <f>"赵春露"</f>
        <v>赵春露</v>
      </c>
      <c r="B21" s="3" t="str">
        <f>"202208210901"</f>
        <v>202208210901</v>
      </c>
      <c r="C21" s="3" t="s">
        <v>7</v>
      </c>
      <c r="D21" s="3">
        <v>4</v>
      </c>
      <c r="E21" s="3">
        <v>81.82</v>
      </c>
    </row>
    <row r="22" spans="1:5" ht="14.25">
      <c r="A22" s="3" t="str">
        <f>"张祎"</f>
        <v>张祎</v>
      </c>
      <c r="B22" s="3" t="str">
        <f>"202208210828"</f>
        <v>202208210828</v>
      </c>
      <c r="C22" s="3" t="s">
        <v>7</v>
      </c>
      <c r="D22" s="3">
        <v>5</v>
      </c>
      <c r="E22" s="3">
        <v>91.44</v>
      </c>
    </row>
    <row r="23" spans="1:5" ht="14.25">
      <c r="A23" s="3" t="str">
        <f>"张展"</f>
        <v>张展</v>
      </c>
      <c r="B23" s="3" t="str">
        <f>"2208211128"</f>
        <v>2208211128</v>
      </c>
      <c r="C23" s="3" t="s">
        <v>7</v>
      </c>
      <c r="D23" s="3">
        <v>6</v>
      </c>
      <c r="E23" s="3">
        <v>87.32</v>
      </c>
    </row>
    <row r="24" spans="1:5" ht="14.25">
      <c r="A24" s="3" t="str">
        <f>"杜冰"</f>
        <v>杜冰</v>
      </c>
      <c r="B24" s="3" t="str">
        <f>"2208211124"</f>
        <v>2208211124</v>
      </c>
      <c r="C24" s="3" t="s">
        <v>7</v>
      </c>
      <c r="D24" s="3">
        <v>7</v>
      </c>
      <c r="E24" s="3">
        <v>81.48</v>
      </c>
    </row>
    <row r="25" spans="1:5" ht="14.25">
      <c r="A25" s="3" t="str">
        <f>"赵毅"</f>
        <v>赵毅</v>
      </c>
      <c r="B25" s="3" t="str">
        <f>"2208211126"</f>
        <v>2208211126</v>
      </c>
      <c r="C25" s="3" t="s">
        <v>7</v>
      </c>
      <c r="D25" s="3">
        <v>8</v>
      </c>
      <c r="E25" s="3">
        <v>81.26</v>
      </c>
    </row>
    <row r="26" spans="1:5" ht="14.25">
      <c r="A26" s="3" t="str">
        <f>"潘亚茹"</f>
        <v>潘亚茹</v>
      </c>
      <c r="B26" s="3" t="str">
        <f>"2208211127"</f>
        <v>2208211127</v>
      </c>
      <c r="C26" s="3" t="s">
        <v>7</v>
      </c>
      <c r="D26" s="3">
        <v>9</v>
      </c>
      <c r="E26" s="3">
        <v>73.52</v>
      </c>
    </row>
    <row r="27" spans="1:5" ht="14.25">
      <c r="A27" s="3" t="str">
        <f>"曹巍"</f>
        <v>曹巍</v>
      </c>
      <c r="B27" s="3" t="str">
        <f>"202208210719"</f>
        <v>202208210719</v>
      </c>
      <c r="C27" s="3" t="s">
        <v>7</v>
      </c>
      <c r="D27" s="3">
        <v>10</v>
      </c>
      <c r="E27" s="3">
        <v>82.06</v>
      </c>
    </row>
    <row r="28" spans="1:5" ht="14.25">
      <c r="A28" s="3" t="str">
        <f>"李杏月"</f>
        <v>李杏月</v>
      </c>
      <c r="B28" s="3" t="str">
        <f>"202208210702"</f>
        <v>202208210702</v>
      </c>
      <c r="C28" s="3" t="s">
        <v>7</v>
      </c>
      <c r="D28" s="3">
        <v>11</v>
      </c>
      <c r="E28" s="3">
        <v>81.78</v>
      </c>
    </row>
    <row r="29" spans="1:5" ht="14.25">
      <c r="A29" s="3" t="str">
        <f>"朱圣民"</f>
        <v>朱圣民</v>
      </c>
      <c r="B29" s="3" t="str">
        <f>"202208210701"</f>
        <v>202208210701</v>
      </c>
      <c r="C29" s="3" t="s">
        <v>7</v>
      </c>
      <c r="D29" s="3">
        <v>12</v>
      </c>
      <c r="E29" s="3">
        <v>82.64</v>
      </c>
    </row>
    <row r="30" spans="1:5" ht="14.25">
      <c r="A30" s="3" t="str">
        <f>"刘超男"</f>
        <v>刘超男</v>
      </c>
      <c r="B30" s="3" t="str">
        <f>"202208210709"</f>
        <v>202208210709</v>
      </c>
      <c r="C30" s="3" t="s">
        <v>7</v>
      </c>
      <c r="D30" s="3">
        <v>13</v>
      </c>
      <c r="E30" s="3">
        <v>82.64</v>
      </c>
    </row>
    <row r="31" spans="1:5" ht="14.25">
      <c r="A31" s="3" t="str">
        <f>"顾祎铭"</f>
        <v>顾祎铭</v>
      </c>
      <c r="B31" s="3" t="str">
        <f>"202208210706"</f>
        <v>202208210706</v>
      </c>
      <c r="C31" s="3" t="s">
        <v>7</v>
      </c>
      <c r="D31" s="3">
        <v>14</v>
      </c>
      <c r="E31" s="3">
        <v>86.18</v>
      </c>
    </row>
    <row r="32" spans="1:5" ht="14.25">
      <c r="A32" s="3" t="str">
        <f>"张岩"</f>
        <v>张岩</v>
      </c>
      <c r="B32" s="3" t="str">
        <f>"202208210707"</f>
        <v>202208210707</v>
      </c>
      <c r="C32" s="3" t="s">
        <v>7</v>
      </c>
      <c r="D32" s="3">
        <v>15</v>
      </c>
      <c r="E32" s="3">
        <v>86.56</v>
      </c>
    </row>
    <row r="33" spans="1:5" ht="14.25">
      <c r="A33" s="3" t="str">
        <f>"窦林平"</f>
        <v>窦林平</v>
      </c>
      <c r="B33" s="3" t="str">
        <f>"202208210621"</f>
        <v>202208210621</v>
      </c>
      <c r="C33" s="3" t="s">
        <v>7</v>
      </c>
      <c r="D33" s="3">
        <v>16</v>
      </c>
      <c r="E33" s="3">
        <v>91.82</v>
      </c>
    </row>
    <row r="34" spans="1:5" ht="14.25">
      <c r="A34" s="3" t="str">
        <f>"李恒逵"</f>
        <v>李恒逵</v>
      </c>
      <c r="B34" s="3" t="str">
        <f>"202208210911"</f>
        <v>202208210911</v>
      </c>
      <c r="C34" s="3" t="s">
        <v>7</v>
      </c>
      <c r="D34" s="3">
        <v>17</v>
      </c>
      <c r="E34" s="3">
        <v>82.58</v>
      </c>
    </row>
    <row r="35" spans="1:5" ht="14.25">
      <c r="A35" s="3" t="str">
        <f>"冯延伸"</f>
        <v>冯延伸</v>
      </c>
      <c r="B35" s="3" t="str">
        <f>"202208210912"</f>
        <v>202208210912</v>
      </c>
      <c r="C35" s="3" t="s">
        <v>7</v>
      </c>
      <c r="D35" s="3">
        <v>18</v>
      </c>
      <c r="E35" s="3">
        <v>83.06</v>
      </c>
    </row>
    <row r="36" spans="1:5" ht="14.25">
      <c r="A36" s="3" t="str">
        <f>"张赛"</f>
        <v>张赛</v>
      </c>
      <c r="B36" s="3" t="str">
        <f>"202208210910"</f>
        <v>202208210910</v>
      </c>
      <c r="C36" s="3" t="s">
        <v>7</v>
      </c>
      <c r="D36" s="3">
        <v>19</v>
      </c>
      <c r="E36" s="3">
        <v>85.04</v>
      </c>
    </row>
    <row r="37" spans="1:5" ht="14.25">
      <c r="A37" s="3" t="str">
        <f>"张明"</f>
        <v>张明</v>
      </c>
      <c r="B37" s="3" t="str">
        <f>"2208211104"</f>
        <v>2208211104</v>
      </c>
      <c r="C37" s="3" t="s">
        <v>7</v>
      </c>
      <c r="D37" s="3">
        <v>20</v>
      </c>
      <c r="E37" s="3">
        <v>87.2</v>
      </c>
    </row>
    <row r="38" spans="1:5" ht="14.25">
      <c r="A38" s="3" t="str">
        <f>"张丰佳"</f>
        <v>张丰佳</v>
      </c>
      <c r="B38" s="3" t="str">
        <f>"2208211103"</f>
        <v>2208211103</v>
      </c>
      <c r="C38" s="3" t="s">
        <v>7</v>
      </c>
      <c r="D38" s="3">
        <v>21</v>
      </c>
      <c r="E38" s="3">
        <v>78.68</v>
      </c>
    </row>
    <row r="39" spans="1:5" ht="14.25">
      <c r="A39" s="3" t="str">
        <f>"刘美 "</f>
        <v>刘美 </v>
      </c>
      <c r="B39" s="3" t="str">
        <f>"202208210806"</f>
        <v>202208210806</v>
      </c>
      <c r="C39" s="3" t="s">
        <v>0</v>
      </c>
      <c r="D39" s="3">
        <v>12</v>
      </c>
      <c r="E39" s="3">
        <v>83.4</v>
      </c>
    </row>
    <row r="40" spans="1:5" ht="14.25">
      <c r="A40" s="3" t="str">
        <f>"吴楠"</f>
        <v>吴楠</v>
      </c>
      <c r="B40" s="3" t="str">
        <f>"202208210722"</f>
        <v>202208210722</v>
      </c>
      <c r="C40" s="3" t="s">
        <v>0</v>
      </c>
      <c r="D40" s="3">
        <v>13</v>
      </c>
      <c r="E40" s="3">
        <v>81.9</v>
      </c>
    </row>
    <row r="41" spans="1:5" ht="14.25">
      <c r="A41" s="3" t="str">
        <f>"韩东沛"</f>
        <v>韩东沛</v>
      </c>
      <c r="B41" s="3" t="str">
        <f>"202208210727"</f>
        <v>202208210727</v>
      </c>
      <c r="C41" s="3" t="s">
        <v>0</v>
      </c>
      <c r="D41" s="3">
        <v>14</v>
      </c>
      <c r="E41" s="3">
        <v>75.6</v>
      </c>
    </row>
    <row r="42" spans="1:5" ht="14.25">
      <c r="A42" s="3" t="str">
        <f>"刘建宏"</f>
        <v>刘建宏</v>
      </c>
      <c r="B42" s="3" t="str">
        <f>"202208210815"</f>
        <v>202208210815</v>
      </c>
      <c r="C42" s="3" t="s">
        <v>0</v>
      </c>
      <c r="D42" s="3">
        <v>15</v>
      </c>
      <c r="E42" s="3">
        <v>88.8</v>
      </c>
    </row>
    <row r="43" spans="1:5" ht="14.25">
      <c r="A43" s="3" t="str">
        <f>"徐净"</f>
        <v>徐净</v>
      </c>
      <c r="B43" s="3" t="str">
        <f>"202208210804"</f>
        <v>202208210804</v>
      </c>
      <c r="C43" s="3" t="s">
        <v>0</v>
      </c>
      <c r="D43" s="3">
        <v>16</v>
      </c>
      <c r="E43" s="3">
        <v>85.3</v>
      </c>
    </row>
    <row r="44" spans="1:5" ht="14.25">
      <c r="A44" s="3" t="str">
        <f>"潘蕾"</f>
        <v>潘蕾</v>
      </c>
      <c r="B44" s="3" t="str">
        <f>"202208210723"</f>
        <v>202208210723</v>
      </c>
      <c r="C44" s="3" t="s">
        <v>0</v>
      </c>
      <c r="D44" s="3">
        <v>17</v>
      </c>
      <c r="E44" s="3">
        <v>84.3</v>
      </c>
    </row>
    <row r="45" spans="1:5" ht="14.25">
      <c r="A45" s="3" t="str">
        <f>"冯颖"</f>
        <v>冯颖</v>
      </c>
      <c r="B45" s="3" t="str">
        <f>"202208210726"</f>
        <v>202208210726</v>
      </c>
      <c r="C45" s="3" t="s">
        <v>0</v>
      </c>
      <c r="D45" s="3">
        <v>18</v>
      </c>
      <c r="E45" s="3">
        <v>84.76</v>
      </c>
    </row>
    <row r="46" spans="1:5" ht="14.25">
      <c r="A46" s="3" t="str">
        <f>"杨素娜"</f>
        <v>杨素娜</v>
      </c>
      <c r="B46" s="3" t="str">
        <f>"202208210720"</f>
        <v>202208210720</v>
      </c>
      <c r="C46" s="3" t="s">
        <v>0</v>
      </c>
      <c r="D46" s="3">
        <v>19</v>
      </c>
      <c r="E46" s="3">
        <v>83.2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2022-08-29T01:44:19Z</cp:lastPrinted>
  <dcterms:created xsi:type="dcterms:W3CDTF">2022-08-29T01:13:48Z</dcterms:created>
  <dcterms:modified xsi:type="dcterms:W3CDTF">2022-08-29T02:56:50Z</dcterms:modified>
  <cp:category/>
  <cp:version/>
  <cp:contentType/>
  <cp:contentStatus/>
</cp:coreProperties>
</file>