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澄迈县妇幼保健院2021年公开招聘事业编制卫生专业技术人员资格" sheetId="1" r:id="rId1"/>
  </sheets>
  <definedNames/>
  <calcPr fullCalcOnLoad="1"/>
</workbook>
</file>

<file path=xl/sharedStrings.xml><?xml version="1.0" encoding="utf-8"?>
<sst xmlns="http://schemas.openxmlformats.org/spreadsheetml/2006/main" count="46" uniqueCount="11">
  <si>
    <t>澄迈县妇幼保健院2021年公开招聘事业编制卫生专业技术人员资格初审合格进入笔试人员名单</t>
  </si>
  <si>
    <t>序号</t>
  </si>
  <si>
    <t>报考号</t>
  </si>
  <si>
    <t>报考岗位</t>
  </si>
  <si>
    <t>姓名</t>
  </si>
  <si>
    <t>性别</t>
  </si>
  <si>
    <t>0101_康复医师</t>
  </si>
  <si>
    <t>0102_儿保科医师</t>
  </si>
  <si>
    <t>0103_药剂师</t>
  </si>
  <si>
    <t>0104_彩超科医师</t>
  </si>
  <si>
    <t>0105_护理部主任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</si>
</sst>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2"/>
      <color indexed="8"/>
      <name val="宋体"/>
      <family val="0"/>
    </font>
    <font>
      <b/>
      <sz val="18"/>
      <color indexed="8"/>
      <name val="宋体"/>
      <family val="0"/>
    </font>
    <font>
      <sz val="15"/>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Calibri"/>
      <family val="0"/>
    </font>
    <font>
      <sz val="15"/>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2"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2"/>
  <sheetViews>
    <sheetView tabSelected="1" zoomScale="85" zoomScaleNormal="85" zoomScaleSheetLayoutView="100" workbookViewId="0" topLeftCell="A1">
      <selection activeCell="E8" sqref="E8"/>
    </sheetView>
  </sheetViews>
  <sheetFormatPr defaultColWidth="9.00390625" defaultRowHeight="30" customHeight="1"/>
  <cols>
    <col min="1" max="1" width="8.140625" style="1" customWidth="1"/>
    <col min="2" max="2" width="33.7109375" style="1" customWidth="1"/>
    <col min="3" max="3" width="21.57421875" style="1" customWidth="1"/>
    <col min="4" max="4" width="13.8515625" style="1" customWidth="1"/>
    <col min="5" max="5" width="13.57421875" style="1" customWidth="1"/>
    <col min="6" max="125" width="9.00390625" style="1" customWidth="1"/>
  </cols>
  <sheetData>
    <row r="1" spans="1:5" s="1" customFormat="1" ht="54" customHeight="1">
      <c r="A1" s="3" t="s">
        <v>0</v>
      </c>
      <c r="B1" s="4"/>
      <c r="C1" s="4"/>
      <c r="D1" s="4"/>
      <c r="E1" s="4"/>
    </row>
    <row r="2" spans="1:5" s="2" customFormat="1" ht="30" customHeight="1">
      <c r="A2" s="5" t="s">
        <v>1</v>
      </c>
      <c r="B2" s="5" t="s">
        <v>2</v>
      </c>
      <c r="C2" s="5" t="s">
        <v>3</v>
      </c>
      <c r="D2" s="5" t="s">
        <v>4</v>
      </c>
      <c r="E2" s="5" t="s">
        <v>5</v>
      </c>
    </row>
    <row r="3" spans="1:5" s="1" customFormat="1" ht="30" customHeight="1">
      <c r="A3" s="6">
        <v>1</v>
      </c>
      <c r="B3" s="7" t="str">
        <f>"2839202102021645286"</f>
        <v>2839202102021645286</v>
      </c>
      <c r="C3" s="7" t="s">
        <v>6</v>
      </c>
      <c r="D3" s="7" t="str">
        <f>"张欢"</f>
        <v>张欢</v>
      </c>
      <c r="E3" s="7" t="str">
        <f aca="true" t="shared" si="0" ref="E3:E10">"女"</f>
        <v>女</v>
      </c>
    </row>
    <row r="4" spans="1:5" s="1" customFormat="1" ht="30" customHeight="1">
      <c r="A4" s="6">
        <v>2</v>
      </c>
      <c r="B4" s="7" t="str">
        <f>"2839202102021820278"</f>
        <v>2839202102021820278</v>
      </c>
      <c r="C4" s="7" t="s">
        <v>6</v>
      </c>
      <c r="D4" s="7" t="str">
        <f>"柯盛辉"</f>
        <v>柯盛辉</v>
      </c>
      <c r="E4" s="7" t="str">
        <f>"男"</f>
        <v>男</v>
      </c>
    </row>
    <row r="5" spans="1:5" s="1" customFormat="1" ht="30" customHeight="1">
      <c r="A5" s="6">
        <v>3</v>
      </c>
      <c r="B5" s="7" t="str">
        <f>"28392021020222154711"</f>
        <v>28392021020222154711</v>
      </c>
      <c r="C5" s="7" t="s">
        <v>6</v>
      </c>
      <c r="D5" s="7" t="str">
        <f>"陈静"</f>
        <v>陈静</v>
      </c>
      <c r="E5" s="7" t="str">
        <f t="shared" si="0"/>
        <v>女</v>
      </c>
    </row>
    <row r="6" spans="1:5" s="1" customFormat="1" ht="30" customHeight="1">
      <c r="A6" s="6">
        <v>4</v>
      </c>
      <c r="B6" s="7" t="str">
        <f>"28392021020409294526"</f>
        <v>28392021020409294526</v>
      </c>
      <c r="C6" s="7" t="s">
        <v>6</v>
      </c>
      <c r="D6" s="7" t="str">
        <f>"成晓明"</f>
        <v>成晓明</v>
      </c>
      <c r="E6" s="7" t="str">
        <f t="shared" si="0"/>
        <v>女</v>
      </c>
    </row>
    <row r="7" spans="1:5" s="1" customFormat="1" ht="30" customHeight="1">
      <c r="A7" s="6">
        <v>5</v>
      </c>
      <c r="B7" s="7" t="str">
        <f>"28392021020422293128"</f>
        <v>28392021020422293128</v>
      </c>
      <c r="C7" s="7" t="s">
        <v>6</v>
      </c>
      <c r="D7" s="7" t="str">
        <f>"王子珍"</f>
        <v>王子珍</v>
      </c>
      <c r="E7" s="7" t="str">
        <f t="shared" si="0"/>
        <v>女</v>
      </c>
    </row>
    <row r="8" spans="1:5" s="1" customFormat="1" ht="30" customHeight="1">
      <c r="A8" s="6">
        <v>6</v>
      </c>
      <c r="B8" s="7" t="str">
        <f>"28392021020521141932"</f>
        <v>28392021020521141932</v>
      </c>
      <c r="C8" s="7" t="s">
        <v>6</v>
      </c>
      <c r="D8" s="7" t="str">
        <f>"陈杏"</f>
        <v>陈杏</v>
      </c>
      <c r="E8" s="7" t="str">
        <f t="shared" si="0"/>
        <v>女</v>
      </c>
    </row>
    <row r="9" spans="1:5" s="1" customFormat="1" ht="30" customHeight="1">
      <c r="A9" s="6">
        <v>7</v>
      </c>
      <c r="B9" s="7" t="str">
        <f>"28392021020609010335"</f>
        <v>28392021020609010335</v>
      </c>
      <c r="C9" s="7" t="s">
        <v>6</v>
      </c>
      <c r="D9" s="7" t="str">
        <f>"荣涛"</f>
        <v>荣涛</v>
      </c>
      <c r="E9" s="7" t="str">
        <f t="shared" si="0"/>
        <v>女</v>
      </c>
    </row>
    <row r="10" spans="1:5" s="1" customFormat="1" ht="30" customHeight="1">
      <c r="A10" s="6">
        <v>8</v>
      </c>
      <c r="B10" s="7" t="str">
        <f>"28392021020623484338"</f>
        <v>28392021020623484338</v>
      </c>
      <c r="C10" s="7" t="s">
        <v>6</v>
      </c>
      <c r="D10" s="7" t="str">
        <f>"朱丹"</f>
        <v>朱丹</v>
      </c>
      <c r="E10" s="7" t="str">
        <f t="shared" si="0"/>
        <v>女</v>
      </c>
    </row>
    <row r="11" spans="1:5" s="1" customFormat="1" ht="30" customHeight="1">
      <c r="A11" s="6">
        <v>9</v>
      </c>
      <c r="B11" s="7" t="str">
        <f>"28392021020716361542"</f>
        <v>28392021020716361542</v>
      </c>
      <c r="C11" s="7" t="s">
        <v>6</v>
      </c>
      <c r="D11" s="7" t="str">
        <f>"唐望庆"</f>
        <v>唐望庆</v>
      </c>
      <c r="E11" s="7" t="str">
        <f>"男"</f>
        <v>男</v>
      </c>
    </row>
    <row r="12" spans="1:5" s="1" customFormat="1" ht="30" customHeight="1">
      <c r="A12" s="6">
        <v>10</v>
      </c>
      <c r="B12" s="7" t="str">
        <f>"28392021020718595743"</f>
        <v>28392021020718595743</v>
      </c>
      <c r="C12" s="7" t="s">
        <v>6</v>
      </c>
      <c r="D12" s="7" t="str">
        <f>"廖琼奕"</f>
        <v>廖琼奕</v>
      </c>
      <c r="E12" s="7" t="str">
        <f>"男"</f>
        <v>男</v>
      </c>
    </row>
    <row r="13" spans="1:5" s="1" customFormat="1" ht="30" customHeight="1">
      <c r="A13" s="6">
        <v>11</v>
      </c>
      <c r="B13" s="7" t="str">
        <f>"28392021020814254648"</f>
        <v>28392021020814254648</v>
      </c>
      <c r="C13" s="7" t="s">
        <v>6</v>
      </c>
      <c r="D13" s="7" t="str">
        <f>"林文香"</f>
        <v>林文香</v>
      </c>
      <c r="E13" s="7" t="str">
        <f aca="true" t="shared" si="1" ref="E13:E42">"女"</f>
        <v>女</v>
      </c>
    </row>
    <row r="14" spans="1:5" s="1" customFormat="1" ht="30" customHeight="1">
      <c r="A14" s="6">
        <v>12</v>
      </c>
      <c r="B14" s="7" t="str">
        <f>"28392021020815153749"</f>
        <v>28392021020815153749</v>
      </c>
      <c r="C14" s="7" t="s">
        <v>6</v>
      </c>
      <c r="D14" s="7" t="str">
        <f>"王玉优"</f>
        <v>王玉优</v>
      </c>
      <c r="E14" s="7" t="str">
        <f t="shared" si="1"/>
        <v>女</v>
      </c>
    </row>
    <row r="15" spans="1:5" s="1" customFormat="1" ht="30" customHeight="1">
      <c r="A15" s="6">
        <v>13</v>
      </c>
      <c r="B15" s="7" t="str">
        <f>"28392021022509123353"</f>
        <v>28392021022509123353</v>
      </c>
      <c r="C15" s="7" t="s">
        <v>6</v>
      </c>
      <c r="D15" s="7" t="str">
        <f>"符芳强"</f>
        <v>符芳强</v>
      </c>
      <c r="E15" s="7" t="str">
        <f t="shared" si="1"/>
        <v>女</v>
      </c>
    </row>
    <row r="16" spans="1:5" s="1" customFormat="1" ht="30" customHeight="1">
      <c r="A16" s="6">
        <v>14</v>
      </c>
      <c r="B16" s="7" t="str">
        <f>"28392021030122215090"</f>
        <v>28392021030122215090</v>
      </c>
      <c r="C16" s="7" t="s">
        <v>6</v>
      </c>
      <c r="D16" s="7" t="str">
        <f>"耿乐仙"</f>
        <v>耿乐仙</v>
      </c>
      <c r="E16" s="7" t="str">
        <f t="shared" si="1"/>
        <v>女</v>
      </c>
    </row>
    <row r="17" spans="1:5" s="1" customFormat="1" ht="30" customHeight="1">
      <c r="A17" s="6">
        <v>15</v>
      </c>
      <c r="B17" s="7" t="str">
        <f>"28392021030222045995"</f>
        <v>28392021030222045995</v>
      </c>
      <c r="C17" s="7" t="s">
        <v>6</v>
      </c>
      <c r="D17" s="7" t="str">
        <f>"朱荟一"</f>
        <v>朱荟一</v>
      </c>
      <c r="E17" s="7" t="str">
        <f t="shared" si="1"/>
        <v>女</v>
      </c>
    </row>
    <row r="18" spans="1:5" s="1" customFormat="1" ht="30" customHeight="1">
      <c r="A18" s="6">
        <v>16</v>
      </c>
      <c r="B18" s="7" t="str">
        <f>"28392021020310114517"</f>
        <v>28392021020310114517</v>
      </c>
      <c r="C18" s="7" t="s">
        <v>7</v>
      </c>
      <c r="D18" s="7" t="str">
        <f>"廖忠惠"</f>
        <v>廖忠惠</v>
      </c>
      <c r="E18" s="7" t="str">
        <f t="shared" si="1"/>
        <v>女</v>
      </c>
    </row>
    <row r="19" spans="1:5" s="1" customFormat="1" ht="30" customHeight="1">
      <c r="A19" s="6">
        <v>17</v>
      </c>
      <c r="B19" s="7" t="str">
        <f>"28392021022521072670"</f>
        <v>28392021022521072670</v>
      </c>
      <c r="C19" s="7" t="s">
        <v>7</v>
      </c>
      <c r="D19" s="7" t="str">
        <f>"吴铁珠"</f>
        <v>吴铁珠</v>
      </c>
      <c r="E19" s="7" t="str">
        <f t="shared" si="1"/>
        <v>女</v>
      </c>
    </row>
    <row r="20" spans="1:5" s="1" customFormat="1" ht="30" customHeight="1">
      <c r="A20" s="6">
        <v>18</v>
      </c>
      <c r="B20" s="7" t="str">
        <f>"28392021022523105072"</f>
        <v>28392021022523105072</v>
      </c>
      <c r="C20" s="7" t="s">
        <v>7</v>
      </c>
      <c r="D20" s="7" t="str">
        <f>"陈金燕"</f>
        <v>陈金燕</v>
      </c>
      <c r="E20" s="7" t="str">
        <f t="shared" si="1"/>
        <v>女</v>
      </c>
    </row>
    <row r="21" spans="1:5" s="1" customFormat="1" ht="30" customHeight="1">
      <c r="A21" s="6">
        <v>19</v>
      </c>
      <c r="B21" s="7" t="str">
        <f>"28392021030115133885"</f>
        <v>28392021030115133885</v>
      </c>
      <c r="C21" s="7" t="s">
        <v>7</v>
      </c>
      <c r="D21" s="7" t="str">
        <f>"张慧芳"</f>
        <v>张慧芳</v>
      </c>
      <c r="E21" s="7" t="str">
        <f t="shared" si="1"/>
        <v>女</v>
      </c>
    </row>
    <row r="22" spans="1:5" s="1" customFormat="1" ht="30" customHeight="1">
      <c r="A22" s="6">
        <v>20</v>
      </c>
      <c r="B22" s="7" t="str">
        <f>"28392021020223064912"</f>
        <v>28392021020223064912</v>
      </c>
      <c r="C22" s="7" t="s">
        <v>8</v>
      </c>
      <c r="D22" s="7" t="str">
        <f>"廖燕青"</f>
        <v>廖燕青</v>
      </c>
      <c r="E22" s="7" t="str">
        <f t="shared" si="1"/>
        <v>女</v>
      </c>
    </row>
    <row r="23" spans="1:5" s="1" customFormat="1" ht="30" customHeight="1">
      <c r="A23" s="6">
        <v>21</v>
      </c>
      <c r="B23" s="7" t="str">
        <f>"28392021020309140915"</f>
        <v>28392021020309140915</v>
      </c>
      <c r="C23" s="7" t="s">
        <v>8</v>
      </c>
      <c r="D23" s="7" t="str">
        <f>"唐燕"</f>
        <v>唐燕</v>
      </c>
      <c r="E23" s="7" t="str">
        <f t="shared" si="1"/>
        <v>女</v>
      </c>
    </row>
    <row r="24" spans="1:5" s="1" customFormat="1" ht="30" customHeight="1">
      <c r="A24" s="6">
        <v>22</v>
      </c>
      <c r="B24" s="7" t="str">
        <f>"28392021020409162825"</f>
        <v>28392021020409162825</v>
      </c>
      <c r="C24" s="7" t="s">
        <v>8</v>
      </c>
      <c r="D24" s="7" t="str">
        <f>"邱名娟"</f>
        <v>邱名娟</v>
      </c>
      <c r="E24" s="7" t="str">
        <f t="shared" si="1"/>
        <v>女</v>
      </c>
    </row>
    <row r="25" spans="1:5" s="1" customFormat="1" ht="30" customHeight="1">
      <c r="A25" s="6">
        <v>23</v>
      </c>
      <c r="B25" s="7" t="str">
        <f>"28392021020521320833"</f>
        <v>28392021020521320833</v>
      </c>
      <c r="C25" s="7" t="s">
        <v>8</v>
      </c>
      <c r="D25" s="7" t="str">
        <f>"杨丽婧"</f>
        <v>杨丽婧</v>
      </c>
      <c r="E25" s="7" t="str">
        <f t="shared" si="1"/>
        <v>女</v>
      </c>
    </row>
    <row r="26" spans="1:5" s="1" customFormat="1" ht="30" customHeight="1">
      <c r="A26" s="6">
        <v>24</v>
      </c>
      <c r="B26" s="7" t="str">
        <f>"28392021020708524539"</f>
        <v>28392021020708524539</v>
      </c>
      <c r="C26" s="7" t="s">
        <v>8</v>
      </c>
      <c r="D26" s="7" t="str">
        <f>"吴海萍"</f>
        <v>吴海萍</v>
      </c>
      <c r="E26" s="7" t="str">
        <f t="shared" si="1"/>
        <v>女</v>
      </c>
    </row>
    <row r="27" spans="1:5" s="1" customFormat="1" ht="30" customHeight="1">
      <c r="A27" s="6">
        <v>25</v>
      </c>
      <c r="B27" s="7" t="str">
        <f>"28392021020711250640"</f>
        <v>28392021020711250640</v>
      </c>
      <c r="C27" s="7" t="s">
        <v>8</v>
      </c>
      <c r="D27" s="7" t="str">
        <f>"杜政兰"</f>
        <v>杜政兰</v>
      </c>
      <c r="E27" s="7" t="str">
        <f t="shared" si="1"/>
        <v>女</v>
      </c>
    </row>
    <row r="28" spans="1:5" s="1" customFormat="1" ht="30" customHeight="1">
      <c r="A28" s="6">
        <v>26</v>
      </c>
      <c r="B28" s="7" t="str">
        <f>"28392021022509221254"</f>
        <v>28392021022509221254</v>
      </c>
      <c r="C28" s="7" t="s">
        <v>8</v>
      </c>
      <c r="D28" s="7" t="str">
        <f>"王小月"</f>
        <v>王小月</v>
      </c>
      <c r="E28" s="7" t="str">
        <f t="shared" si="1"/>
        <v>女</v>
      </c>
    </row>
    <row r="29" spans="1:5" s="1" customFormat="1" ht="30" customHeight="1">
      <c r="A29" s="6">
        <v>27</v>
      </c>
      <c r="B29" s="7" t="str">
        <f>"28392021022512344059"</f>
        <v>28392021022512344059</v>
      </c>
      <c r="C29" s="7" t="s">
        <v>8</v>
      </c>
      <c r="D29" s="7" t="str">
        <f>"王芳"</f>
        <v>王芳</v>
      </c>
      <c r="E29" s="7" t="str">
        <f t="shared" si="1"/>
        <v>女</v>
      </c>
    </row>
    <row r="30" spans="1:5" s="1" customFormat="1" ht="30" customHeight="1">
      <c r="A30" s="6">
        <v>28</v>
      </c>
      <c r="B30" s="7" t="str">
        <f>"28392021030222294296"</f>
        <v>28392021030222294296</v>
      </c>
      <c r="C30" s="7" t="s">
        <v>8</v>
      </c>
      <c r="D30" s="7" t="str">
        <f>"王依璇"</f>
        <v>王依璇</v>
      </c>
      <c r="E30" s="7" t="str">
        <f t="shared" si="1"/>
        <v>女</v>
      </c>
    </row>
    <row r="31" spans="1:5" s="1" customFormat="1" ht="30" customHeight="1">
      <c r="A31" s="6">
        <v>29</v>
      </c>
      <c r="B31" s="7" t="str">
        <f>"28392021020511251330"</f>
        <v>28392021020511251330</v>
      </c>
      <c r="C31" s="7" t="s">
        <v>9</v>
      </c>
      <c r="D31" s="7" t="str">
        <f>"王思雅 "</f>
        <v>王思雅 </v>
      </c>
      <c r="E31" s="7" t="str">
        <f t="shared" si="1"/>
        <v>女</v>
      </c>
    </row>
    <row r="32" spans="1:5" s="1" customFormat="1" ht="30" customHeight="1">
      <c r="A32" s="6">
        <v>30</v>
      </c>
      <c r="B32" s="7" t="str">
        <f>"28392021022510365457"</f>
        <v>28392021022510365457</v>
      </c>
      <c r="C32" s="7" t="s">
        <v>9</v>
      </c>
      <c r="D32" s="7" t="str">
        <f>"周娣娣"</f>
        <v>周娣娣</v>
      </c>
      <c r="E32" s="7" t="str">
        <f t="shared" si="1"/>
        <v>女</v>
      </c>
    </row>
    <row r="33" spans="1:5" s="1" customFormat="1" ht="30" customHeight="1">
      <c r="A33" s="6">
        <v>31</v>
      </c>
      <c r="B33" s="7" t="str">
        <f>"28392021030121114588"</f>
        <v>28392021030121114588</v>
      </c>
      <c r="C33" s="7" t="s">
        <v>9</v>
      </c>
      <c r="D33" s="7" t="str">
        <f>"谢茜"</f>
        <v>谢茜</v>
      </c>
      <c r="E33" s="7" t="str">
        <f t="shared" si="1"/>
        <v>女</v>
      </c>
    </row>
    <row r="34" spans="1:5" s="1" customFormat="1" ht="30" customHeight="1">
      <c r="A34" s="6">
        <v>32</v>
      </c>
      <c r="B34" s="7" t="str">
        <f>"28392021030121284389"</f>
        <v>28392021030121284389</v>
      </c>
      <c r="C34" s="7" t="s">
        <v>9</v>
      </c>
      <c r="D34" s="7" t="str">
        <f>"陈淼淼"</f>
        <v>陈淼淼</v>
      </c>
      <c r="E34" s="7" t="str">
        <f t="shared" si="1"/>
        <v>女</v>
      </c>
    </row>
    <row r="35" spans="1:5" s="1" customFormat="1" ht="30" customHeight="1">
      <c r="A35" s="6">
        <v>33</v>
      </c>
      <c r="B35" s="7" t="str">
        <f>"28392021030208115991"</f>
        <v>28392021030208115991</v>
      </c>
      <c r="C35" s="7" t="s">
        <v>9</v>
      </c>
      <c r="D35" s="7" t="str">
        <f>"梁秋菊"</f>
        <v>梁秋菊</v>
      </c>
      <c r="E35" s="7" t="str">
        <f t="shared" si="1"/>
        <v>女</v>
      </c>
    </row>
    <row r="36" spans="1:5" s="1" customFormat="1" ht="30" customHeight="1">
      <c r="A36" s="6">
        <v>34</v>
      </c>
      <c r="B36" s="7" t="str">
        <f>"283920210303153519100"</f>
        <v>283920210303153519100</v>
      </c>
      <c r="C36" s="7" t="s">
        <v>9</v>
      </c>
      <c r="D36" s="7" t="str">
        <f>"邓桂欢"</f>
        <v>邓桂欢</v>
      </c>
      <c r="E36" s="7" t="str">
        <f t="shared" si="1"/>
        <v>女</v>
      </c>
    </row>
    <row r="37" spans="1:5" s="1" customFormat="1" ht="30" customHeight="1">
      <c r="A37" s="6">
        <v>35</v>
      </c>
      <c r="B37" s="7" t="str">
        <f>"2839202102021242245"</f>
        <v>2839202102021242245</v>
      </c>
      <c r="C37" s="7" t="s">
        <v>10</v>
      </c>
      <c r="D37" s="7" t="str">
        <f>"李小冰"</f>
        <v>李小冰</v>
      </c>
      <c r="E37" s="7" t="str">
        <f t="shared" si="1"/>
        <v>女</v>
      </c>
    </row>
    <row r="38" spans="1:5" s="1" customFormat="1" ht="30" customHeight="1">
      <c r="A38" s="6">
        <v>36</v>
      </c>
      <c r="B38" s="7" t="str">
        <f>"2839202102022004389"</f>
        <v>2839202102022004389</v>
      </c>
      <c r="C38" s="7" t="s">
        <v>10</v>
      </c>
      <c r="D38" s="7" t="str">
        <f>"樊静"</f>
        <v>樊静</v>
      </c>
      <c r="E38" s="7" t="str">
        <f t="shared" si="1"/>
        <v>女</v>
      </c>
    </row>
    <row r="39" spans="1:5" s="1" customFormat="1" ht="30" customHeight="1">
      <c r="A39" s="6">
        <v>37</v>
      </c>
      <c r="B39" s="7" t="str">
        <f>"28392021020300312214"</f>
        <v>28392021020300312214</v>
      </c>
      <c r="C39" s="7" t="s">
        <v>10</v>
      </c>
      <c r="D39" s="7" t="str">
        <f>"仇艳华"</f>
        <v>仇艳华</v>
      </c>
      <c r="E39" s="7" t="str">
        <f t="shared" si="1"/>
        <v>女</v>
      </c>
    </row>
    <row r="40" spans="1:5" s="1" customFormat="1" ht="30" customHeight="1">
      <c r="A40" s="6">
        <v>38</v>
      </c>
      <c r="B40" s="7" t="str">
        <f>"28392021020619202236"</f>
        <v>28392021020619202236</v>
      </c>
      <c r="C40" s="7" t="s">
        <v>10</v>
      </c>
      <c r="D40" s="7" t="str">
        <f>"韦小美"</f>
        <v>韦小美</v>
      </c>
      <c r="E40" s="7" t="str">
        <f t="shared" si="1"/>
        <v>女</v>
      </c>
    </row>
    <row r="41" spans="1:5" s="1" customFormat="1" ht="30" customHeight="1">
      <c r="A41" s="6">
        <v>39</v>
      </c>
      <c r="B41" s="7" t="str">
        <f>"28392021020816285851"</f>
        <v>28392021020816285851</v>
      </c>
      <c r="C41" s="7" t="s">
        <v>10</v>
      </c>
      <c r="D41" s="7" t="str">
        <f>"吴环"</f>
        <v>吴环</v>
      </c>
      <c r="E41" s="7" t="str">
        <f t="shared" si="1"/>
        <v>女</v>
      </c>
    </row>
    <row r="42" spans="1:5" s="1" customFormat="1" ht="30" customHeight="1">
      <c r="A42" s="6">
        <v>40</v>
      </c>
      <c r="B42" s="7" t="str">
        <f>"28392021022521274371"</f>
        <v>28392021022521274371</v>
      </c>
      <c r="C42" s="7" t="s">
        <v>10</v>
      </c>
      <c r="D42" s="7" t="str">
        <f>"孙晖"</f>
        <v>孙晖</v>
      </c>
      <c r="E42" s="7" t="str">
        <f t="shared" si="1"/>
        <v>女</v>
      </c>
    </row>
  </sheetData>
  <sheetProtection password="DDAE" sheet="1" objects="1"/>
  <mergeCells count="1">
    <mergeCell ref="A1:E1"/>
  </mergeCells>
  <printOptions/>
  <pageMargins left="0.4722222222222222" right="0.4722222222222222"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2021-03-04T09:10:56Z</dcterms:created>
  <dcterms:modified xsi:type="dcterms:W3CDTF">2021-03-09T08:57:07Z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