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9270"/>
  </bookViews>
  <sheets>
    <sheet name="卫生" sheetId="3" r:id="rId1"/>
  </sheets>
  <definedNames>
    <definedName name="_xlnm._FilterDatabase" localSheetId="0" hidden="1">卫生!$A$3:$D$236</definedName>
    <definedName name="_xlnm.Print_Area" localSheetId="0">卫生!$A$1:$D$236</definedName>
    <definedName name="_xlnm.Print_Titles" localSheetId="0">卫生!$3:$3</definedName>
  </definedNames>
  <calcPr calcId="144525"/>
</workbook>
</file>

<file path=xl/calcChain.xml><?xml version="1.0" encoding="utf-8"?>
<calcChain xmlns="http://schemas.openxmlformats.org/spreadsheetml/2006/main">
  <c r="A73" i="3" l="1"/>
  <c r="A12" i="3"/>
  <c r="A4" i="3"/>
  <c r="A208" i="3"/>
  <c r="A233" i="3"/>
  <c r="A52" i="3"/>
  <c r="A191" i="3"/>
  <c r="A222" i="3"/>
  <c r="A173" i="3"/>
  <c r="A30" i="3"/>
  <c r="A72" i="3"/>
  <c r="A144" i="3"/>
  <c r="A190" i="3"/>
  <c r="A217" i="3"/>
  <c r="A175" i="3"/>
  <c r="A82" i="3"/>
  <c r="A216" i="3"/>
  <c r="A212" i="3"/>
  <c r="A184" i="3"/>
  <c r="A28" i="3"/>
  <c r="A129" i="3"/>
  <c r="A221" i="3"/>
  <c r="A118" i="3"/>
  <c r="A66" i="3"/>
  <c r="A218" i="3"/>
  <c r="A104" i="3"/>
  <c r="A181" i="3"/>
  <c r="A187" i="3"/>
  <c r="A122" i="3"/>
  <c r="A161" i="3"/>
  <c r="A209" i="3"/>
  <c r="A142" i="3"/>
  <c r="A210" i="3"/>
  <c r="A9" i="3"/>
  <c r="A230" i="3"/>
  <c r="A17" i="3"/>
  <c r="A44" i="3"/>
  <c r="A123" i="3"/>
  <c r="A174" i="3"/>
  <c r="A168" i="3"/>
  <c r="A163" i="3"/>
  <c r="A159" i="3"/>
  <c r="A143" i="3"/>
  <c r="A81" i="3"/>
  <c r="A15" i="3"/>
  <c r="A114" i="3"/>
  <c r="A169" i="3"/>
  <c r="A166" i="3"/>
  <c r="A150" i="3"/>
  <c r="A24" i="3"/>
  <c r="A6" i="3"/>
  <c r="A207" i="3"/>
  <c r="A152" i="3"/>
  <c r="A32" i="3"/>
  <c r="A107" i="3"/>
  <c r="A119" i="3"/>
  <c r="A196" i="3"/>
  <c r="A64" i="3"/>
  <c r="A87" i="3"/>
  <c r="A37" i="3"/>
  <c r="A20" i="3"/>
  <c r="A213" i="3"/>
  <c r="A136" i="3"/>
  <c r="A202" i="3"/>
  <c r="A43" i="3"/>
  <c r="A171" i="3"/>
  <c r="A101" i="3"/>
  <c r="A5" i="3"/>
  <c r="A164" i="3"/>
  <c r="A158" i="3"/>
  <c r="A155" i="3"/>
  <c r="A100" i="3"/>
  <c r="A50" i="3"/>
  <c r="A153" i="3"/>
  <c r="A36" i="3"/>
  <c r="A235" i="3"/>
  <c r="A226" i="3"/>
  <c r="A27" i="3"/>
  <c r="A132" i="3"/>
  <c r="A49" i="3"/>
  <c r="A42" i="3"/>
  <c r="A131" i="3"/>
  <c r="A94" i="3"/>
  <c r="A220" i="3"/>
  <c r="A165" i="3"/>
  <c r="A117" i="3"/>
  <c r="A69" i="3"/>
  <c r="A139" i="3"/>
  <c r="A55" i="3"/>
  <c r="A91" i="3"/>
  <c r="A179" i="3"/>
  <c r="A68" i="3"/>
  <c r="A54" i="3"/>
  <c r="A63" i="3"/>
  <c r="A201" i="3"/>
  <c r="A189" i="3"/>
  <c r="A162" i="3"/>
  <c r="A21" i="3"/>
  <c r="A148" i="3"/>
  <c r="A103" i="3"/>
  <c r="A80" i="3"/>
  <c r="A215" i="3"/>
  <c r="A228" i="3"/>
  <c r="A11" i="3"/>
  <c r="A185" i="3"/>
  <c r="A110" i="3"/>
  <c r="A79" i="3"/>
  <c r="A65" i="3"/>
  <c r="A134" i="3"/>
  <c r="A125" i="3"/>
  <c r="A223" i="3"/>
  <c r="A199" i="3"/>
  <c r="A35" i="3"/>
  <c r="A141" i="3"/>
  <c r="A48" i="3"/>
  <c r="A84" i="3"/>
  <c r="A22" i="3"/>
  <c r="A178" i="3"/>
  <c r="A146" i="3"/>
  <c r="A200" i="3"/>
  <c r="A116" i="3"/>
  <c r="A188" i="3"/>
  <c r="A231" i="3"/>
  <c r="A33" i="3"/>
  <c r="A67" i="3"/>
  <c r="A127" i="3"/>
  <c r="A40" i="3"/>
  <c r="A172" i="3"/>
  <c r="A198" i="3"/>
  <c r="A71" i="3"/>
  <c r="A180" i="3"/>
  <c r="A156" i="3"/>
  <c r="A151" i="3"/>
  <c r="A205" i="3"/>
  <c r="A62" i="3"/>
  <c r="A115" i="3"/>
  <c r="A53" i="3"/>
  <c r="A70" i="3"/>
  <c r="A59" i="3"/>
  <c r="A39" i="3"/>
  <c r="A197" i="3"/>
  <c r="A112" i="3"/>
  <c r="A102" i="3"/>
  <c r="A90" i="3"/>
  <c r="A121" i="3"/>
  <c r="A236" i="3"/>
  <c r="A229" i="3"/>
  <c r="A124" i="3"/>
  <c r="A41" i="3"/>
  <c r="A29" i="3"/>
  <c r="A47" i="3"/>
  <c r="A78" i="3"/>
  <c r="A51" i="3"/>
  <c r="A99" i="3"/>
  <c r="A126" i="3"/>
  <c r="A186" i="3"/>
  <c r="A227" i="3"/>
  <c r="A234" i="3"/>
  <c r="A130" i="3"/>
  <c r="A135" i="3"/>
  <c r="A113" i="3"/>
  <c r="A46" i="3"/>
  <c r="A133" i="3"/>
  <c r="A106" i="3"/>
  <c r="A31" i="3"/>
  <c r="A154" i="3"/>
  <c r="A14" i="3"/>
  <c r="A97" i="3"/>
  <c r="A160" i="3"/>
  <c r="A219" i="3"/>
  <c r="A120" i="3"/>
  <c r="A96" i="3"/>
  <c r="A137" i="3"/>
  <c r="A93" i="3"/>
  <c r="A183" i="3"/>
  <c r="A13" i="3"/>
  <c r="A145" i="3"/>
  <c r="A195" i="3"/>
  <c r="A8" i="3"/>
  <c r="A58" i="3"/>
  <c r="A138" i="3"/>
  <c r="A92" i="3"/>
  <c r="A109" i="3"/>
  <c r="A26" i="3"/>
  <c r="A19" i="3"/>
  <c r="A170" i="3"/>
  <c r="A60" i="3"/>
  <c r="A7" i="3"/>
  <c r="A83" i="3"/>
  <c r="A167" i="3"/>
  <c r="A192" i="3"/>
  <c r="A105" i="3"/>
  <c r="A77" i="3"/>
  <c r="A16" i="3"/>
  <c r="A182" i="3"/>
  <c r="A214" i="3"/>
  <c r="A157" i="3"/>
  <c r="A10" i="3"/>
  <c r="A89" i="3"/>
  <c r="A128" i="3"/>
  <c r="A98" i="3"/>
  <c r="A88" i="3"/>
  <c r="A76" i="3"/>
  <c r="A25" i="3"/>
  <c r="A23" i="3"/>
  <c r="A86" i="3"/>
  <c r="A85" i="3"/>
  <c r="A108" i="3"/>
  <c r="A95" i="3"/>
  <c r="A224" i="3"/>
  <c r="A57" i="3"/>
  <c r="A45" i="3"/>
  <c r="A18" i="3"/>
  <c r="A75" i="3"/>
  <c r="A74" i="3"/>
  <c r="A232" i="3"/>
  <c r="A147" i="3"/>
  <c r="A111" i="3"/>
  <c r="A140" i="3"/>
  <c r="A225" i="3"/>
  <c r="A203" i="3"/>
  <c r="A176" i="3"/>
  <c r="A149" i="3"/>
  <c r="A38" i="3"/>
  <c r="A204" i="3"/>
  <c r="A206" i="3"/>
  <c r="A56" i="3"/>
  <c r="A193" i="3"/>
  <c r="A177" i="3"/>
  <c r="A194" i="3"/>
  <c r="A34" i="3"/>
  <c r="A211" i="3"/>
  <c r="A61" i="3"/>
</calcChain>
</file>

<file path=xl/sharedStrings.xml><?xml version="1.0" encoding="utf-8"?>
<sst xmlns="http://schemas.openxmlformats.org/spreadsheetml/2006/main" count="239" uniqueCount="12">
  <si>
    <t>3009_医学检验</t>
  </si>
  <si>
    <t>3008_医学影像</t>
  </si>
  <si>
    <t>3007_护理</t>
  </si>
  <si>
    <t>3006_药学</t>
  </si>
  <si>
    <t>3005_医疗</t>
  </si>
  <si>
    <t>3004_护理</t>
  </si>
  <si>
    <t>备注</t>
    <phoneticPr fontId="1" type="noConversion"/>
  </si>
  <si>
    <t>报考岗位</t>
  </si>
  <si>
    <t>准考证号</t>
  </si>
  <si>
    <t>姓名</t>
  </si>
  <si>
    <t>2019年新野县公开招聘医护人员面试名单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</si>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</sst>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36"/>
  <sheetViews>
    <sheetView tabSelected="1" view="pageBreakPreview" topLeftCell="A213" zoomScaleNormal="100" zoomScaleSheetLayoutView="100" workbookViewId="0">
      <selection activeCell="H230" sqref="H230"/>
    </sheetView>
  </sheetViews>
  <sheetFormatPr defaultColWidth="9" defaultRowHeight="14.25"/>
  <cols>
    <col min="1" max="1" width="17.625" style="1" customWidth="1"/>
    <col min="2" max="2" width="18.125" style="1" customWidth="1"/>
    <col min="3" max="4" width="17.125" style="1" customWidth="1"/>
    <col min="5" max="16384" width="9" style="1"/>
  </cols>
  <sheetData>
    <row r="1" spans="1:4" ht="19.5" customHeight="1">
      <c r="A1" s="10" t="s">
        <v>11</v>
      </c>
    </row>
    <row r="2" spans="1:4" ht="26.25" customHeight="1">
      <c r="A2" s="11" t="s">
        <v>10</v>
      </c>
      <c r="B2" s="12"/>
      <c r="C2" s="12"/>
      <c r="D2" s="12"/>
    </row>
    <row r="3" spans="1:4" s="6" customFormat="1" ht="27.6" customHeight="1">
      <c r="A3" s="5" t="s">
        <v>9</v>
      </c>
      <c r="B3" s="5" t="s">
        <v>8</v>
      </c>
      <c r="C3" s="5" t="s">
        <v>7</v>
      </c>
      <c r="D3" s="7" t="s">
        <v>6</v>
      </c>
    </row>
    <row r="4" spans="1:4" ht="15" customHeight="1">
      <c r="A4" s="2" t="str">
        <f>"李金"</f>
        <v>李金</v>
      </c>
      <c r="B4" s="2">
        <v>20192516</v>
      </c>
      <c r="C4" s="2" t="s">
        <v>5</v>
      </c>
      <c r="D4" s="8"/>
    </row>
    <row r="5" spans="1:4" ht="15" customHeight="1">
      <c r="A5" s="2" t="str">
        <f>"肖凡丽"</f>
        <v>肖凡丽</v>
      </c>
      <c r="B5" s="2">
        <v>20192803</v>
      </c>
      <c r="C5" s="2" t="s">
        <v>5</v>
      </c>
      <c r="D5" s="8"/>
    </row>
    <row r="6" spans="1:4" ht="15" customHeight="1">
      <c r="A6" s="2" t="str">
        <f>"郭天雨"</f>
        <v>郭天雨</v>
      </c>
      <c r="B6" s="2">
        <v>20192724</v>
      </c>
      <c r="C6" s="2" t="s">
        <v>5</v>
      </c>
      <c r="D6" s="8"/>
    </row>
    <row r="7" spans="1:4" ht="15" customHeight="1">
      <c r="A7" s="2" t="str">
        <f>"卢莉莉"</f>
        <v>卢莉莉</v>
      </c>
      <c r="B7" s="2">
        <v>20192705</v>
      </c>
      <c r="C7" s="2" t="s">
        <v>5</v>
      </c>
      <c r="D7" s="8"/>
    </row>
    <row r="8" spans="1:4" ht="15" customHeight="1">
      <c r="A8" s="2" t="str">
        <f>"刘宁"</f>
        <v>刘宁</v>
      </c>
      <c r="B8" s="2">
        <v>20192728</v>
      </c>
      <c r="C8" s="2" t="s">
        <v>5</v>
      </c>
      <c r="D8" s="8"/>
    </row>
    <row r="9" spans="1:4" ht="15" customHeight="1">
      <c r="A9" s="2" t="str">
        <f>"宋亚丽"</f>
        <v>宋亚丽</v>
      </c>
      <c r="B9" s="2">
        <v>20192522</v>
      </c>
      <c r="C9" s="2" t="s">
        <v>5</v>
      </c>
      <c r="D9" s="8"/>
    </row>
    <row r="10" spans="1:4" ht="15" customHeight="1">
      <c r="A10" s="2" t="str">
        <f>"喻莹莹"</f>
        <v>喻莹莹</v>
      </c>
      <c r="B10" s="2">
        <v>20192804</v>
      </c>
      <c r="C10" s="2" t="s">
        <v>5</v>
      </c>
      <c r="D10" s="8"/>
    </row>
    <row r="11" spans="1:4" ht="15" customHeight="1">
      <c r="A11" s="2" t="str">
        <f>"孙俊艳"</f>
        <v>孙俊艳</v>
      </c>
      <c r="B11" s="2">
        <v>20192629</v>
      </c>
      <c r="C11" s="2" t="s">
        <v>5</v>
      </c>
      <c r="D11" s="8"/>
    </row>
    <row r="12" spans="1:4" ht="15" customHeight="1">
      <c r="A12" s="2" t="str">
        <f>"乔丽彬"</f>
        <v>乔丽彬</v>
      </c>
      <c r="B12" s="2">
        <v>20192507</v>
      </c>
      <c r="C12" s="2" t="s">
        <v>5</v>
      </c>
      <c r="D12" s="8"/>
    </row>
    <row r="13" spans="1:4" ht="15" customHeight="1">
      <c r="A13" s="2" t="str">
        <f>"夏冬冬"</f>
        <v>夏冬冬</v>
      </c>
      <c r="B13" s="2">
        <v>20192702</v>
      </c>
      <c r="C13" s="2" t="s">
        <v>5</v>
      </c>
      <c r="D13" s="8"/>
    </row>
    <row r="14" spans="1:4" ht="15" customHeight="1">
      <c r="A14" s="2" t="str">
        <f>"刘婉莹"</f>
        <v>刘婉莹</v>
      </c>
      <c r="B14" s="2">
        <v>20192623</v>
      </c>
      <c r="C14" s="2" t="s">
        <v>5</v>
      </c>
      <c r="D14" s="8"/>
    </row>
    <row r="15" spans="1:4" ht="15" customHeight="1">
      <c r="A15" s="2" t="str">
        <f>"马俊亚"</f>
        <v>马俊亚</v>
      </c>
      <c r="B15" s="2">
        <v>20192517</v>
      </c>
      <c r="C15" s="2" t="s">
        <v>5</v>
      </c>
      <c r="D15" s="8"/>
    </row>
    <row r="16" spans="1:4" ht="15" customHeight="1">
      <c r="A16" s="2" t="str">
        <f>"马会娟"</f>
        <v>马会娟</v>
      </c>
      <c r="B16" s="2">
        <v>20192515</v>
      </c>
      <c r="C16" s="2" t="s">
        <v>5</v>
      </c>
      <c r="D16" s="8"/>
    </row>
    <row r="17" spans="1:4" ht="15" customHeight="1">
      <c r="A17" s="2" t="str">
        <f>"李春闪"</f>
        <v>李春闪</v>
      </c>
      <c r="B17" s="2">
        <v>20192818</v>
      </c>
      <c r="C17" s="2" t="s">
        <v>5</v>
      </c>
      <c r="D17" s="8"/>
    </row>
    <row r="18" spans="1:4" ht="15" customHeight="1">
      <c r="A18" s="2" t="str">
        <f>"曹金"</f>
        <v>曹金</v>
      </c>
      <c r="B18" s="2">
        <v>20192711</v>
      </c>
      <c r="C18" s="2" t="s">
        <v>5</v>
      </c>
      <c r="D18" s="8"/>
    </row>
    <row r="19" spans="1:4" ht="15" customHeight="1">
      <c r="A19" s="2" t="str">
        <f>"郭铭莹"</f>
        <v>郭铭莹</v>
      </c>
      <c r="B19" s="2">
        <v>20192701</v>
      </c>
      <c r="C19" s="2" t="s">
        <v>5</v>
      </c>
      <c r="D19" s="8"/>
    </row>
    <row r="20" spans="1:4" ht="15" customHeight="1">
      <c r="A20" s="2" t="str">
        <f>"王冰"</f>
        <v>王冰</v>
      </c>
      <c r="B20" s="2">
        <v>20192609</v>
      </c>
      <c r="C20" s="2" t="s">
        <v>5</v>
      </c>
      <c r="D20" s="8"/>
    </row>
    <row r="21" spans="1:4" ht="15" customHeight="1">
      <c r="A21" s="2" t="str">
        <f>"段亚芳"</f>
        <v>段亚芳</v>
      </c>
      <c r="B21" s="2">
        <v>20192720</v>
      </c>
      <c r="C21" s="2" t="s">
        <v>5</v>
      </c>
      <c r="D21" s="8"/>
    </row>
    <row r="22" spans="1:4" ht="15" customHeight="1">
      <c r="A22" s="2" t="str">
        <f>"乔菲"</f>
        <v>乔菲</v>
      </c>
      <c r="B22" s="2">
        <v>20192706</v>
      </c>
      <c r="C22" s="2" t="s">
        <v>5</v>
      </c>
      <c r="D22" s="8"/>
    </row>
    <row r="23" spans="1:4" ht="15" customHeight="1">
      <c r="A23" s="2" t="str">
        <f>"刘瑶佳"</f>
        <v>刘瑶佳</v>
      </c>
      <c r="B23" s="2">
        <v>20192512</v>
      </c>
      <c r="C23" s="2" t="s">
        <v>5</v>
      </c>
      <c r="D23" s="8"/>
    </row>
    <row r="24" spans="1:4" ht="15" customHeight="1">
      <c r="A24" s="2" t="str">
        <f>"苏波"</f>
        <v>苏波</v>
      </c>
      <c r="B24" s="2">
        <v>20192503</v>
      </c>
      <c r="C24" s="2" t="s">
        <v>5</v>
      </c>
      <c r="D24" s="8"/>
    </row>
    <row r="25" spans="1:4" ht="15" customHeight="1">
      <c r="A25" s="2" t="str">
        <f>"杨柳"</f>
        <v>杨柳</v>
      </c>
      <c r="B25" s="2">
        <v>20192726</v>
      </c>
      <c r="C25" s="2" t="s">
        <v>5</v>
      </c>
      <c r="D25" s="8"/>
    </row>
    <row r="26" spans="1:4" ht="15" customHeight="1">
      <c r="A26" s="2" t="str">
        <f>"符瑞娟"</f>
        <v>符瑞娟</v>
      </c>
      <c r="B26" s="2">
        <v>20192807</v>
      </c>
      <c r="C26" s="2" t="s">
        <v>5</v>
      </c>
      <c r="D26" s="8"/>
    </row>
    <row r="27" spans="1:4" ht="15" customHeight="1">
      <c r="A27" s="2" t="str">
        <f>"郭伟"</f>
        <v>郭伟</v>
      </c>
      <c r="B27" s="2">
        <v>20192519</v>
      </c>
      <c r="C27" s="2" t="s">
        <v>5</v>
      </c>
      <c r="D27" s="8"/>
    </row>
    <row r="28" spans="1:4" ht="15" customHeight="1">
      <c r="A28" s="2" t="str">
        <f>"郭婷"</f>
        <v>郭婷</v>
      </c>
      <c r="B28" s="2">
        <v>20192602</v>
      </c>
      <c r="C28" s="2" t="s">
        <v>5</v>
      </c>
      <c r="D28" s="8"/>
    </row>
    <row r="29" spans="1:4" ht="15" customHeight="1">
      <c r="A29" s="2" t="str">
        <f>"彭倩倩"</f>
        <v>彭倩倩</v>
      </c>
      <c r="B29" s="2">
        <v>20192619</v>
      </c>
      <c r="C29" s="2" t="s">
        <v>5</v>
      </c>
      <c r="D29" s="8"/>
    </row>
    <row r="30" spans="1:4" ht="15" customHeight="1">
      <c r="A30" s="2" t="str">
        <f>"刘雪丽"</f>
        <v>刘雪丽</v>
      </c>
      <c r="B30" s="2">
        <v>20192529</v>
      </c>
      <c r="C30" s="2" t="s">
        <v>5</v>
      </c>
      <c r="D30" s="8"/>
    </row>
    <row r="31" spans="1:4" ht="15" customHeight="1">
      <c r="A31" s="2" t="str">
        <f>"梁一帆"</f>
        <v>梁一帆</v>
      </c>
      <c r="B31" s="2">
        <v>20192704</v>
      </c>
      <c r="C31" s="2" t="s">
        <v>5</v>
      </c>
      <c r="D31" s="8"/>
    </row>
    <row r="32" spans="1:4" ht="15" customHeight="1">
      <c r="A32" s="2" t="str">
        <f>"曾晨"</f>
        <v>曾晨</v>
      </c>
      <c r="B32" s="2">
        <v>20192605</v>
      </c>
      <c r="C32" s="2" t="s">
        <v>5</v>
      </c>
      <c r="D32" s="8"/>
    </row>
    <row r="33" spans="1:4" ht="15" customHeight="1">
      <c r="A33" s="2" t="str">
        <f>"郭铭薇"</f>
        <v>郭铭薇</v>
      </c>
      <c r="B33" s="2">
        <v>20192709</v>
      </c>
      <c r="C33" s="2" t="s">
        <v>5</v>
      </c>
      <c r="D33" s="8"/>
    </row>
    <row r="34" spans="1:4" ht="15" customHeight="1">
      <c r="A34" s="2" t="str">
        <f>"徐雪妍"</f>
        <v>徐雪妍</v>
      </c>
      <c r="B34" s="2">
        <v>20192801</v>
      </c>
      <c r="C34" s="2" t="s">
        <v>5</v>
      </c>
      <c r="D34" s="8"/>
    </row>
    <row r="35" spans="1:4" ht="15" customHeight="1">
      <c r="A35" s="2" t="str">
        <f>"刘清亚"</f>
        <v>刘清亚</v>
      </c>
      <c r="B35" s="2">
        <v>20192812</v>
      </c>
      <c r="C35" s="2" t="s">
        <v>5</v>
      </c>
      <c r="D35" s="8"/>
    </row>
    <row r="36" spans="1:4" ht="15" customHeight="1">
      <c r="A36" s="2" t="str">
        <f>"赵莹"</f>
        <v>赵莹</v>
      </c>
      <c r="B36" s="2">
        <v>20192716</v>
      </c>
      <c r="C36" s="2" t="s">
        <v>5</v>
      </c>
      <c r="D36" s="8"/>
    </row>
    <row r="37" spans="1:4" ht="15" customHeight="1">
      <c r="A37" s="2" t="str">
        <f>"陈俊怡"</f>
        <v>陈俊怡</v>
      </c>
      <c r="B37" s="2">
        <v>20192508</v>
      </c>
      <c r="C37" s="2" t="s">
        <v>5</v>
      </c>
      <c r="D37" s="8"/>
    </row>
    <row r="38" spans="1:4" ht="15" customHeight="1">
      <c r="A38" s="2" t="str">
        <f>"刘倩"</f>
        <v>刘倩</v>
      </c>
      <c r="B38" s="2">
        <v>20192607</v>
      </c>
      <c r="C38" s="2" t="s">
        <v>5</v>
      </c>
      <c r="D38" s="8"/>
    </row>
    <row r="39" spans="1:4" ht="15" customHeight="1">
      <c r="A39" s="2" t="str">
        <f>"曾姣"</f>
        <v>曾姣</v>
      </c>
      <c r="B39" s="2">
        <v>20192621</v>
      </c>
      <c r="C39" s="2" t="s">
        <v>5</v>
      </c>
      <c r="D39" s="8"/>
    </row>
    <row r="40" spans="1:4" ht="15" customHeight="1">
      <c r="A40" s="2" t="str">
        <f>"朱曼扬"</f>
        <v>朱曼扬</v>
      </c>
      <c r="B40" s="2">
        <v>20192524</v>
      </c>
      <c r="C40" s="2" t="s">
        <v>5</v>
      </c>
      <c r="D40" s="8"/>
    </row>
    <row r="41" spans="1:4" ht="15" customHeight="1">
      <c r="A41" s="2" t="str">
        <f>"李展"</f>
        <v>李展</v>
      </c>
      <c r="B41" s="2">
        <v>20192719</v>
      </c>
      <c r="C41" s="2" t="s">
        <v>5</v>
      </c>
      <c r="D41" s="8"/>
    </row>
    <row r="42" spans="1:4" ht="15" customHeight="1">
      <c r="A42" s="2" t="str">
        <f>"郑晓翠"</f>
        <v>郑晓翠</v>
      </c>
      <c r="B42" s="2">
        <v>20192707</v>
      </c>
      <c r="C42" s="2" t="s">
        <v>5</v>
      </c>
      <c r="D42" s="8"/>
    </row>
    <row r="43" spans="1:4" ht="15" customHeight="1">
      <c r="A43" s="2" t="str">
        <f>"孙婷婷"</f>
        <v>孙婷婷</v>
      </c>
      <c r="B43" s="2">
        <v>20192717</v>
      </c>
      <c r="C43" s="2" t="s">
        <v>5</v>
      </c>
      <c r="D43" s="8"/>
    </row>
    <row r="44" spans="1:4" ht="15" customHeight="1">
      <c r="A44" s="2" t="str">
        <f>"张宁"</f>
        <v>张宁</v>
      </c>
      <c r="B44" s="2">
        <v>20192518</v>
      </c>
      <c r="C44" s="2" t="s">
        <v>5</v>
      </c>
      <c r="D44" s="8"/>
    </row>
    <row r="45" spans="1:4" ht="15" customHeight="1">
      <c r="A45" s="2" t="str">
        <f>"孙秀秀"</f>
        <v>孙秀秀</v>
      </c>
      <c r="B45" s="2">
        <v>20192703</v>
      </c>
      <c r="C45" s="2" t="s">
        <v>5</v>
      </c>
      <c r="D45" s="8"/>
    </row>
    <row r="46" spans="1:4" ht="15" customHeight="1">
      <c r="A46" s="2" t="str">
        <f>"王梦悦"</f>
        <v>王梦悦</v>
      </c>
      <c r="B46" s="2">
        <v>20192712</v>
      </c>
      <c r="C46" s="2" t="s">
        <v>5</v>
      </c>
      <c r="D46" s="8"/>
    </row>
    <row r="47" spans="1:4" ht="15" customHeight="1">
      <c r="A47" s="2" t="str">
        <f>"陈瑞"</f>
        <v>陈瑞</v>
      </c>
      <c r="B47" s="2">
        <v>20192819</v>
      </c>
      <c r="C47" s="2" t="s">
        <v>5</v>
      </c>
      <c r="D47" s="8"/>
    </row>
    <row r="48" spans="1:4" ht="15" customHeight="1">
      <c r="A48" s="2" t="str">
        <f>"李嫚"</f>
        <v>李嫚</v>
      </c>
      <c r="B48" s="2">
        <v>20192808</v>
      </c>
      <c r="C48" s="2" t="s">
        <v>5</v>
      </c>
      <c r="D48" s="8"/>
    </row>
    <row r="49" spans="1:4" ht="15" customHeight="1">
      <c r="A49" s="2" t="str">
        <f>"杨俊哲"</f>
        <v>杨俊哲</v>
      </c>
      <c r="B49" s="2">
        <v>20192823</v>
      </c>
      <c r="C49" s="2" t="s">
        <v>5</v>
      </c>
      <c r="D49" s="8"/>
    </row>
    <row r="50" spans="1:4" ht="15" customHeight="1">
      <c r="A50" s="2" t="str">
        <f>"李晨旭"</f>
        <v>李晨旭</v>
      </c>
      <c r="B50" s="2">
        <v>20192713</v>
      </c>
      <c r="C50" s="2" t="s">
        <v>5</v>
      </c>
      <c r="D50" s="8"/>
    </row>
    <row r="51" spans="1:4" ht="15" customHeight="1">
      <c r="A51" s="2" t="str">
        <f>"井慧慧"</f>
        <v>井慧慧</v>
      </c>
      <c r="B51" s="2">
        <v>20192613</v>
      </c>
      <c r="C51" s="2" t="s">
        <v>5</v>
      </c>
      <c r="D51" s="8"/>
    </row>
    <row r="52" spans="1:4" ht="15" customHeight="1">
      <c r="A52" s="2" t="str">
        <f>"芦妍"</f>
        <v>芦妍</v>
      </c>
      <c r="B52" s="2">
        <v>20192624</v>
      </c>
      <c r="C52" s="2" t="s">
        <v>5</v>
      </c>
      <c r="D52" s="8"/>
    </row>
    <row r="53" spans="1:4" ht="15" customHeight="1">
      <c r="A53" s="2" t="str">
        <f>"史歌"</f>
        <v>史歌</v>
      </c>
      <c r="B53" s="2">
        <v>20192827</v>
      </c>
      <c r="C53" s="2" t="s">
        <v>5</v>
      </c>
      <c r="D53" s="8"/>
    </row>
    <row r="54" spans="1:4" ht="15" customHeight="1">
      <c r="A54" s="2" t="str">
        <f>"周晓鑫"</f>
        <v>周晓鑫</v>
      </c>
      <c r="B54" s="2">
        <v>20192802</v>
      </c>
      <c r="C54" s="2" t="s">
        <v>5</v>
      </c>
      <c r="D54" s="8"/>
    </row>
    <row r="55" spans="1:4" ht="15" customHeight="1">
      <c r="A55" s="2" t="str">
        <f>"陈思品"</f>
        <v>陈思品</v>
      </c>
      <c r="B55" s="2">
        <v>20192628</v>
      </c>
      <c r="C55" s="2" t="s">
        <v>5</v>
      </c>
      <c r="D55" s="8"/>
    </row>
    <row r="56" spans="1:4" ht="15" customHeight="1">
      <c r="A56" s="2" t="str">
        <f>"黄亚迪"</f>
        <v>黄亚迪</v>
      </c>
      <c r="B56" s="2">
        <v>20192814</v>
      </c>
      <c r="C56" s="2" t="s">
        <v>5</v>
      </c>
      <c r="D56" s="8"/>
    </row>
    <row r="57" spans="1:4" ht="15" customHeight="1">
      <c r="A57" s="2" t="str">
        <f>"季静洁"</f>
        <v>季静洁</v>
      </c>
      <c r="B57" s="2">
        <v>20192714</v>
      </c>
      <c r="C57" s="2" t="s">
        <v>5</v>
      </c>
      <c r="D57" s="8"/>
    </row>
    <row r="58" spans="1:4" ht="15" customHeight="1">
      <c r="A58" s="2" t="str">
        <f>"赵丹"</f>
        <v>赵丹</v>
      </c>
      <c r="B58" s="2">
        <v>20192627</v>
      </c>
      <c r="C58" s="2" t="s">
        <v>5</v>
      </c>
      <c r="D58" s="8"/>
    </row>
    <row r="59" spans="1:4" ht="15" customHeight="1">
      <c r="A59" s="2" t="str">
        <f>"李梦瑶"</f>
        <v>李梦瑶</v>
      </c>
      <c r="B59" s="2">
        <v>20192805</v>
      </c>
      <c r="C59" s="2" t="s">
        <v>5</v>
      </c>
      <c r="D59" s="8"/>
    </row>
    <row r="60" spans="1:4" ht="15" customHeight="1">
      <c r="A60" s="2" t="str">
        <f>"韩智勤"</f>
        <v>韩智勤</v>
      </c>
      <c r="B60" s="2">
        <v>20192826</v>
      </c>
      <c r="C60" s="2" t="s">
        <v>5</v>
      </c>
      <c r="D60" s="8"/>
    </row>
    <row r="61" spans="1:4" ht="15" customHeight="1">
      <c r="A61" s="2" t="str">
        <f>"匡雯"</f>
        <v>匡雯</v>
      </c>
      <c r="B61" s="2">
        <v>20192513</v>
      </c>
      <c r="C61" s="2" t="s">
        <v>5</v>
      </c>
      <c r="D61" s="8"/>
    </row>
    <row r="62" spans="1:4" ht="15" customHeight="1">
      <c r="A62" s="2" t="str">
        <f>"王爽"</f>
        <v>王爽</v>
      </c>
      <c r="B62" s="2">
        <v>20192520</v>
      </c>
      <c r="C62" s="2" t="s">
        <v>5</v>
      </c>
      <c r="D62" s="8"/>
    </row>
    <row r="63" spans="1:4" ht="15" customHeight="1">
      <c r="A63" s="2" t="str">
        <f>"朱晓静"</f>
        <v>朱晓静</v>
      </c>
      <c r="B63" s="2">
        <v>20192622</v>
      </c>
      <c r="C63" s="2" t="s">
        <v>5</v>
      </c>
      <c r="D63" s="8"/>
    </row>
    <row r="64" spans="1:4" ht="15" customHeight="1">
      <c r="A64" s="2" t="str">
        <f>"李涵"</f>
        <v>李涵</v>
      </c>
      <c r="B64" s="2">
        <v>20192620</v>
      </c>
      <c r="C64" s="2" t="s">
        <v>5</v>
      </c>
      <c r="D64" s="8"/>
    </row>
    <row r="65" spans="1:4" ht="15" customHeight="1">
      <c r="A65" s="2" t="str">
        <f>"岳珊"</f>
        <v>岳珊</v>
      </c>
      <c r="B65" s="2">
        <v>20192608</v>
      </c>
      <c r="C65" s="2" t="s">
        <v>5</v>
      </c>
      <c r="D65" s="8"/>
    </row>
    <row r="66" spans="1:4" ht="15" customHeight="1">
      <c r="A66" s="2" t="str">
        <f>"刘瑾"</f>
        <v>刘瑾</v>
      </c>
      <c r="B66" s="2">
        <v>20192718</v>
      </c>
      <c r="C66" s="2" t="s">
        <v>5</v>
      </c>
      <c r="D66" s="8"/>
    </row>
    <row r="67" spans="1:4" ht="15" customHeight="1">
      <c r="A67" s="2" t="str">
        <f>"翟彤"</f>
        <v>翟彤</v>
      </c>
      <c r="B67" s="2">
        <v>20192722</v>
      </c>
      <c r="C67" s="2" t="s">
        <v>5</v>
      </c>
      <c r="D67" s="8"/>
    </row>
    <row r="68" spans="1:4" ht="15" customHeight="1">
      <c r="A68" s="2" t="str">
        <f>"周雅"</f>
        <v>周雅</v>
      </c>
      <c r="B68" s="2">
        <v>20192721</v>
      </c>
      <c r="C68" s="2" t="s">
        <v>5</v>
      </c>
      <c r="D68" s="8"/>
    </row>
    <row r="69" spans="1:4" ht="15" customHeight="1">
      <c r="A69" s="2" t="str">
        <f>"刘凡"</f>
        <v>刘凡</v>
      </c>
      <c r="B69" s="2">
        <v>20192526</v>
      </c>
      <c r="C69" s="2" t="s">
        <v>5</v>
      </c>
      <c r="D69" s="8"/>
    </row>
    <row r="70" spans="1:4" ht="15" customHeight="1">
      <c r="A70" s="2" t="str">
        <f>"张婷婷"</f>
        <v>张婷婷</v>
      </c>
      <c r="B70" s="2">
        <v>20192820</v>
      </c>
      <c r="C70" s="2" t="s">
        <v>5</v>
      </c>
      <c r="D70" s="8"/>
    </row>
    <row r="71" spans="1:4" ht="15" customHeight="1">
      <c r="A71" s="2" t="str">
        <f>"杜少婷"</f>
        <v>杜少婷</v>
      </c>
      <c r="B71" s="2">
        <v>20192610</v>
      </c>
      <c r="C71" s="2" t="s">
        <v>5</v>
      </c>
      <c r="D71" s="8"/>
    </row>
    <row r="72" spans="1:4" ht="15" customHeight="1">
      <c r="A72" s="2" t="str">
        <f>"周念"</f>
        <v>周念</v>
      </c>
      <c r="B72" s="2">
        <v>20192528</v>
      </c>
      <c r="C72" s="2" t="s">
        <v>5</v>
      </c>
      <c r="D72" s="8"/>
    </row>
    <row r="73" spans="1:4" ht="15" customHeight="1">
      <c r="A73" s="2" t="str">
        <f>"白丹"</f>
        <v>白丹</v>
      </c>
      <c r="B73" s="2">
        <v>20192601</v>
      </c>
      <c r="C73" s="2" t="s">
        <v>5</v>
      </c>
      <c r="D73" s="8"/>
    </row>
    <row r="74" spans="1:4" ht="15" customHeight="1">
      <c r="A74" s="2" t="str">
        <f>"赵振科"</f>
        <v>赵振科</v>
      </c>
      <c r="B74" s="2">
        <v>20192813</v>
      </c>
      <c r="C74" s="2" t="s">
        <v>5</v>
      </c>
      <c r="D74" s="8"/>
    </row>
    <row r="75" spans="1:4" ht="15" customHeight="1">
      <c r="A75" s="2" t="str">
        <f>"吕孟遥"</f>
        <v>吕孟遥</v>
      </c>
      <c r="B75" s="2">
        <v>20192614</v>
      </c>
      <c r="C75" s="2" t="s">
        <v>5</v>
      </c>
      <c r="D75" s="8"/>
    </row>
    <row r="76" spans="1:4" ht="15" customHeight="1">
      <c r="A76" s="2" t="str">
        <f>"宋茵茵"</f>
        <v>宋茵茵</v>
      </c>
      <c r="B76" s="2">
        <v>20192730</v>
      </c>
      <c r="C76" s="2" t="s">
        <v>5</v>
      </c>
      <c r="D76" s="8"/>
    </row>
    <row r="77" spans="1:4" ht="15" customHeight="1">
      <c r="A77" s="2" t="str">
        <f>"王晨"</f>
        <v>王晨</v>
      </c>
      <c r="B77" s="2">
        <v>20192606</v>
      </c>
      <c r="C77" s="2" t="s">
        <v>5</v>
      </c>
      <c r="D77" s="8"/>
    </row>
    <row r="78" spans="1:4" ht="15" customHeight="1">
      <c r="A78" s="2" t="str">
        <f>"刘冰"</f>
        <v>刘冰</v>
      </c>
      <c r="B78" s="2">
        <v>20192509</v>
      </c>
      <c r="C78" s="2" t="s">
        <v>5</v>
      </c>
      <c r="D78" s="8"/>
    </row>
    <row r="79" spans="1:4" ht="15" customHeight="1">
      <c r="A79" s="2" t="str">
        <f>"樊何芳"</f>
        <v>樊何芳</v>
      </c>
      <c r="B79" s="2">
        <v>20192521</v>
      </c>
      <c r="C79" s="2" t="s">
        <v>5</v>
      </c>
      <c r="D79" s="8"/>
    </row>
    <row r="80" spans="1:4" ht="15" customHeight="1">
      <c r="A80" s="2" t="str">
        <f>"杜梦晗"</f>
        <v>杜梦晗</v>
      </c>
      <c r="B80" s="2">
        <v>20192710</v>
      </c>
      <c r="C80" s="2" t="s">
        <v>5</v>
      </c>
      <c r="D80" s="8"/>
    </row>
    <row r="81" spans="1:4" ht="15" customHeight="1">
      <c r="A81" s="2" t="str">
        <f>"郭倩"</f>
        <v>郭倩</v>
      </c>
      <c r="B81" s="2">
        <v>20192511</v>
      </c>
      <c r="C81" s="2" t="s">
        <v>5</v>
      </c>
      <c r="D81" s="8"/>
    </row>
    <row r="82" spans="1:4" ht="15" customHeight="1">
      <c r="A82" s="2" t="str">
        <f>"宋静"</f>
        <v>宋静</v>
      </c>
      <c r="B82" s="2">
        <v>20192501</v>
      </c>
      <c r="C82" s="2" t="s">
        <v>5</v>
      </c>
      <c r="D82" s="8"/>
    </row>
    <row r="83" spans="1:4" ht="15" customHeight="1">
      <c r="A83" s="2" t="str">
        <f>"马迪"</f>
        <v>马迪</v>
      </c>
      <c r="B83" s="2">
        <v>20192514</v>
      </c>
      <c r="C83" s="2" t="s">
        <v>5</v>
      </c>
      <c r="D83" s="8"/>
    </row>
    <row r="84" spans="1:4" ht="15" customHeight="1">
      <c r="A84" s="2" t="str">
        <f>"张晓洒"</f>
        <v>张晓洒</v>
      </c>
      <c r="B84" s="2">
        <v>20192525</v>
      </c>
      <c r="C84" s="2" t="s">
        <v>5</v>
      </c>
      <c r="D84" s="8"/>
    </row>
    <row r="85" spans="1:4" ht="15" customHeight="1">
      <c r="A85" s="2" t="str">
        <f>"江雪"</f>
        <v>江雪</v>
      </c>
      <c r="B85" s="2">
        <v>20192810</v>
      </c>
      <c r="C85" s="2" t="s">
        <v>5</v>
      </c>
      <c r="D85" s="8"/>
    </row>
    <row r="86" spans="1:4" ht="15" customHeight="1">
      <c r="A86" s="2" t="str">
        <f>"张慧妍"</f>
        <v>张慧妍</v>
      </c>
      <c r="B86" s="2">
        <v>20192809</v>
      </c>
      <c r="C86" s="2" t="s">
        <v>5</v>
      </c>
      <c r="D86" s="8"/>
    </row>
    <row r="87" spans="1:4" ht="15" customHeight="1">
      <c r="A87" s="2" t="str">
        <f>"张宁"</f>
        <v>张宁</v>
      </c>
      <c r="B87" s="2">
        <v>20192618</v>
      </c>
      <c r="C87" s="2" t="s">
        <v>5</v>
      </c>
      <c r="D87" s="8"/>
    </row>
    <row r="88" spans="1:4" ht="15" customHeight="1">
      <c r="A88" s="2" t="str">
        <f>"白迪"</f>
        <v>白迪</v>
      </c>
      <c r="B88" s="2">
        <v>20192729</v>
      </c>
      <c r="C88" s="2" t="s">
        <v>5</v>
      </c>
      <c r="D88" s="8"/>
    </row>
    <row r="89" spans="1:4" ht="15" customHeight="1">
      <c r="A89" s="2" t="str">
        <f>"史茜"</f>
        <v>史茜</v>
      </c>
      <c r="B89" s="2">
        <v>20192615</v>
      </c>
      <c r="C89" s="2" t="s">
        <v>5</v>
      </c>
      <c r="D89" s="8"/>
    </row>
    <row r="90" spans="1:4" ht="15" customHeight="1">
      <c r="A90" s="2" t="str">
        <f>"尹炳潇"</f>
        <v>尹炳潇</v>
      </c>
      <c r="B90" s="2">
        <v>20192611</v>
      </c>
      <c r="C90" s="2" t="s">
        <v>5</v>
      </c>
      <c r="D90" s="8"/>
    </row>
    <row r="91" spans="1:4" ht="15" customHeight="1">
      <c r="A91" s="2" t="str">
        <f>"樊琳"</f>
        <v>樊琳</v>
      </c>
      <c r="B91" s="2">
        <v>20192626</v>
      </c>
      <c r="C91" s="2" t="s">
        <v>5</v>
      </c>
      <c r="D91" s="8"/>
    </row>
    <row r="92" spans="1:4" ht="15" customHeight="1">
      <c r="A92" s="2" t="str">
        <f>"刘丽"</f>
        <v>刘丽</v>
      </c>
      <c r="B92" s="2">
        <v>20192824</v>
      </c>
      <c r="C92" s="2" t="s">
        <v>5</v>
      </c>
      <c r="D92" s="8"/>
    </row>
    <row r="93" spans="1:4" ht="15" customHeight="1">
      <c r="A93" s="2" t="str">
        <f>"冀迎迎"</f>
        <v>冀迎迎</v>
      </c>
      <c r="B93" s="2">
        <v>20192727</v>
      </c>
      <c r="C93" s="2" t="s">
        <v>5</v>
      </c>
      <c r="D93" s="8"/>
    </row>
    <row r="94" spans="1:4" ht="15" customHeight="1">
      <c r="A94" s="2" t="str">
        <f>"苏梦君"</f>
        <v>苏梦君</v>
      </c>
      <c r="B94" s="2">
        <v>20192828</v>
      </c>
      <c r="C94" s="2" t="s">
        <v>5</v>
      </c>
      <c r="D94" s="8"/>
    </row>
    <row r="95" spans="1:4" ht="15" customHeight="1">
      <c r="A95" s="2" t="str">
        <f>"赵丽丽"</f>
        <v>赵丽丽</v>
      </c>
      <c r="B95" s="2">
        <v>20192612</v>
      </c>
      <c r="C95" s="2" t="s">
        <v>5</v>
      </c>
      <c r="D95" s="8"/>
    </row>
    <row r="96" spans="1:4" ht="15" customHeight="1">
      <c r="A96" s="2" t="str">
        <f>"陶玉品"</f>
        <v>陶玉品</v>
      </c>
      <c r="B96" s="2">
        <v>20192723</v>
      </c>
      <c r="C96" s="2" t="s">
        <v>5</v>
      </c>
      <c r="D96" s="8"/>
    </row>
    <row r="97" spans="1:4" ht="15" customHeight="1">
      <c r="A97" s="2" t="str">
        <f>"吕庚霞"</f>
        <v>吕庚霞</v>
      </c>
      <c r="B97" s="2">
        <v>20192504</v>
      </c>
      <c r="C97" s="2" t="s">
        <v>5</v>
      </c>
      <c r="D97" s="8"/>
    </row>
    <row r="98" spans="1:4" ht="15" customHeight="1">
      <c r="A98" s="2" t="str">
        <f>"张冰"</f>
        <v>张冰</v>
      </c>
      <c r="B98" s="2">
        <v>20192523</v>
      </c>
      <c r="C98" s="2" t="s">
        <v>5</v>
      </c>
      <c r="D98" s="8"/>
    </row>
    <row r="99" spans="1:4" ht="15" customHeight="1">
      <c r="A99" s="2" t="str">
        <f>"陈传燕"</f>
        <v>陈传燕</v>
      </c>
      <c r="B99" s="2">
        <v>20192604</v>
      </c>
      <c r="C99" s="2" t="s">
        <v>5</v>
      </c>
      <c r="D99" s="8"/>
    </row>
    <row r="100" spans="1:4" ht="15" customHeight="1">
      <c r="A100" s="2" t="str">
        <f>"刘静"</f>
        <v>刘静</v>
      </c>
      <c r="B100" s="2">
        <v>20192530</v>
      </c>
      <c r="C100" s="2" t="s">
        <v>5</v>
      </c>
      <c r="D100" s="8"/>
    </row>
    <row r="101" spans="1:4" ht="15" customHeight="1">
      <c r="A101" s="2" t="str">
        <f>"何晓晗"</f>
        <v>何晓晗</v>
      </c>
      <c r="B101" s="2">
        <v>20192708</v>
      </c>
      <c r="C101" s="2" t="s">
        <v>5</v>
      </c>
      <c r="D101" s="8"/>
    </row>
    <row r="102" spans="1:4" ht="15" customHeight="1">
      <c r="A102" s="2" t="str">
        <f>"李茹玥"</f>
        <v>李茹玥</v>
      </c>
      <c r="B102" s="2">
        <v>20192825</v>
      </c>
      <c r="C102" s="2" t="s">
        <v>5</v>
      </c>
      <c r="D102" s="8"/>
    </row>
    <row r="103" spans="1:4" ht="15" customHeight="1">
      <c r="A103" s="2" t="str">
        <f>"闫婕"</f>
        <v>闫婕</v>
      </c>
      <c r="B103" s="2">
        <v>20192625</v>
      </c>
      <c r="C103" s="2" t="s">
        <v>5</v>
      </c>
      <c r="D103" s="8"/>
    </row>
    <row r="104" spans="1:4" ht="15" customHeight="1">
      <c r="A104" s="2" t="str">
        <f>"熊盼盼"</f>
        <v>熊盼盼</v>
      </c>
      <c r="B104" s="2">
        <v>20192617</v>
      </c>
      <c r="C104" s="2" t="s">
        <v>5</v>
      </c>
      <c r="D104" s="8"/>
    </row>
    <row r="105" spans="1:4" ht="15" customHeight="1">
      <c r="A105" s="2" t="str">
        <f>"李展"</f>
        <v>李展</v>
      </c>
      <c r="B105" s="2">
        <v>20192830</v>
      </c>
      <c r="C105" s="2" t="s">
        <v>5</v>
      </c>
      <c r="D105" s="8"/>
    </row>
    <row r="106" spans="1:4" ht="15" customHeight="1">
      <c r="A106" s="2" t="str">
        <f>"陶冉"</f>
        <v>陶冉</v>
      </c>
      <c r="B106" s="2">
        <v>20192506</v>
      </c>
      <c r="C106" s="2" t="s">
        <v>5</v>
      </c>
      <c r="D106" s="8"/>
    </row>
    <row r="107" spans="1:4" ht="15" customHeight="1">
      <c r="A107" s="2" t="str">
        <f>"杜佳星"</f>
        <v>杜佳星</v>
      </c>
      <c r="B107" s="2">
        <v>20192811</v>
      </c>
      <c r="C107" s="2" t="s">
        <v>5</v>
      </c>
      <c r="D107" s="8"/>
    </row>
    <row r="108" spans="1:4" ht="15" customHeight="1">
      <c r="A108" s="2" t="str">
        <f>"李玲"</f>
        <v>李玲</v>
      </c>
      <c r="B108" s="2">
        <v>20192502</v>
      </c>
      <c r="C108" s="2" t="s">
        <v>5</v>
      </c>
      <c r="D108" s="8"/>
    </row>
    <row r="109" spans="1:4" ht="15" customHeight="1">
      <c r="A109" s="2" t="str">
        <f>"张笑朵"</f>
        <v>张笑朵</v>
      </c>
      <c r="B109" s="2">
        <v>20192906</v>
      </c>
      <c r="C109" s="2" t="s">
        <v>4</v>
      </c>
      <c r="D109" s="8"/>
    </row>
    <row r="110" spans="1:4" ht="15" customHeight="1">
      <c r="A110" s="2" t="str">
        <f>"刘亚茹"</f>
        <v>刘亚茹</v>
      </c>
      <c r="B110" s="2">
        <v>20193005</v>
      </c>
      <c r="C110" s="2" t="s">
        <v>4</v>
      </c>
      <c r="D110" s="8"/>
    </row>
    <row r="111" spans="1:4" ht="15" customHeight="1">
      <c r="A111" s="2" t="str">
        <f>"葛闪闪"</f>
        <v>葛闪闪</v>
      </c>
      <c r="B111" s="2">
        <v>20192915</v>
      </c>
      <c r="C111" s="2" t="s">
        <v>4</v>
      </c>
      <c r="D111" s="8"/>
    </row>
    <row r="112" spans="1:4" ht="15" customHeight="1">
      <c r="A112" s="2" t="str">
        <f>"吴威威"</f>
        <v>吴威威</v>
      </c>
      <c r="B112" s="2">
        <v>20193019</v>
      </c>
      <c r="C112" s="2" t="s">
        <v>4</v>
      </c>
      <c r="D112" s="8"/>
    </row>
    <row r="113" spans="1:4" ht="15" customHeight="1">
      <c r="A113" s="2" t="str">
        <f>"路少辉"</f>
        <v>路少辉</v>
      </c>
      <c r="B113" s="2">
        <v>20192926</v>
      </c>
      <c r="C113" s="2" t="s">
        <v>4</v>
      </c>
      <c r="D113" s="8"/>
    </row>
    <row r="114" spans="1:4" ht="15" customHeight="1">
      <c r="A114" s="2" t="str">
        <f>"梁启航"</f>
        <v>梁启航</v>
      </c>
      <c r="B114" s="2">
        <v>20193003</v>
      </c>
      <c r="C114" s="2" t="s">
        <v>4</v>
      </c>
      <c r="D114" s="8"/>
    </row>
    <row r="115" spans="1:4" ht="15" customHeight="1">
      <c r="A115" s="2" t="str">
        <f>"鲁晴远"</f>
        <v>鲁晴远</v>
      </c>
      <c r="B115" s="2">
        <v>20192929</v>
      </c>
      <c r="C115" s="2" t="s">
        <v>4</v>
      </c>
      <c r="D115" s="8"/>
    </row>
    <row r="116" spans="1:4" ht="15" customHeight="1">
      <c r="A116" s="2" t="str">
        <f>"时不凡"</f>
        <v>时不凡</v>
      </c>
      <c r="B116" s="2">
        <v>20192930</v>
      </c>
      <c r="C116" s="2" t="s">
        <v>4</v>
      </c>
      <c r="D116" s="8"/>
    </row>
    <row r="117" spans="1:4" ht="15" customHeight="1">
      <c r="A117" s="2" t="str">
        <f>"张柯"</f>
        <v>张柯</v>
      </c>
      <c r="B117" s="2">
        <v>20192910</v>
      </c>
      <c r="C117" s="2" t="s">
        <v>4</v>
      </c>
      <c r="D117" s="8"/>
    </row>
    <row r="118" spans="1:4" ht="15" customHeight="1">
      <c r="A118" s="2" t="str">
        <f>"李南"</f>
        <v>李南</v>
      </c>
      <c r="B118" s="2">
        <v>20193017</v>
      </c>
      <c r="C118" s="2" t="s">
        <v>4</v>
      </c>
      <c r="D118" s="8"/>
    </row>
    <row r="119" spans="1:4" ht="15" customHeight="1">
      <c r="A119" s="2" t="str">
        <f>"刘甜甜"</f>
        <v>刘甜甜</v>
      </c>
      <c r="B119" s="2">
        <v>20192917</v>
      </c>
      <c r="C119" s="2" t="s">
        <v>4</v>
      </c>
      <c r="D119" s="8"/>
    </row>
    <row r="120" spans="1:4" ht="15" customHeight="1">
      <c r="A120" s="2" t="str">
        <f>"文峰"</f>
        <v>文峰</v>
      </c>
      <c r="B120" s="2">
        <v>20192909</v>
      </c>
      <c r="C120" s="2" t="s">
        <v>4</v>
      </c>
      <c r="D120" s="8"/>
    </row>
    <row r="121" spans="1:4" ht="15" customHeight="1">
      <c r="A121" s="2" t="str">
        <f>"梁茹"</f>
        <v>梁茹</v>
      </c>
      <c r="B121" s="2">
        <v>20192928</v>
      </c>
      <c r="C121" s="2" t="s">
        <v>4</v>
      </c>
      <c r="D121" s="8"/>
    </row>
    <row r="122" spans="1:4" ht="15" customHeight="1">
      <c r="A122" s="2" t="str">
        <f>"张楠"</f>
        <v>张楠</v>
      </c>
      <c r="B122" s="2">
        <v>20192911</v>
      </c>
      <c r="C122" s="2" t="s">
        <v>4</v>
      </c>
      <c r="D122" s="8"/>
    </row>
    <row r="123" spans="1:4" ht="15" customHeight="1">
      <c r="A123" s="2" t="str">
        <f>"王沛"</f>
        <v>王沛</v>
      </c>
      <c r="B123" s="2">
        <v>20192903</v>
      </c>
      <c r="C123" s="2" t="s">
        <v>4</v>
      </c>
      <c r="D123" s="8"/>
    </row>
    <row r="124" spans="1:4" ht="15" customHeight="1">
      <c r="A124" s="2" t="str">
        <f>"韩文豪"</f>
        <v>韩文豪</v>
      </c>
      <c r="B124" s="2">
        <v>20193001</v>
      </c>
      <c r="C124" s="2" t="s">
        <v>4</v>
      </c>
      <c r="D124" s="8"/>
    </row>
    <row r="125" spans="1:4" ht="15" customHeight="1">
      <c r="A125" s="2" t="str">
        <f>"魏梦迪"</f>
        <v>魏梦迪</v>
      </c>
      <c r="B125" s="2">
        <v>20193009</v>
      </c>
      <c r="C125" s="2" t="s">
        <v>4</v>
      </c>
      <c r="D125" s="8"/>
    </row>
    <row r="126" spans="1:4" ht="15" customHeight="1">
      <c r="A126" s="2" t="str">
        <f>"赵林青"</f>
        <v>赵林青</v>
      </c>
      <c r="B126" s="2">
        <v>20193012</v>
      </c>
      <c r="C126" s="2" t="s">
        <v>4</v>
      </c>
      <c r="D126" s="8"/>
    </row>
    <row r="127" spans="1:4" s="4" customFormat="1" ht="15" customHeight="1">
      <c r="A127" s="2" t="str">
        <f>"祖藜航"</f>
        <v>祖藜航</v>
      </c>
      <c r="B127" s="2">
        <v>20193016</v>
      </c>
      <c r="C127" s="2" t="s">
        <v>4</v>
      </c>
      <c r="D127" s="8"/>
    </row>
    <row r="128" spans="1:4" ht="15" customHeight="1">
      <c r="A128" s="3" t="str">
        <f>"徐云飞"</f>
        <v>徐云飞</v>
      </c>
      <c r="B128" s="3">
        <v>20193002</v>
      </c>
      <c r="C128" s="3" t="s">
        <v>4</v>
      </c>
      <c r="D128" s="9"/>
    </row>
    <row r="129" spans="1:4" ht="15" customHeight="1">
      <c r="A129" s="2" t="str">
        <f>"杨建辉"</f>
        <v>杨建辉</v>
      </c>
      <c r="B129" s="2">
        <v>20192908</v>
      </c>
      <c r="C129" s="2" t="s">
        <v>4</v>
      </c>
      <c r="D129" s="8"/>
    </row>
    <row r="130" spans="1:4" ht="15" customHeight="1">
      <c r="A130" s="2" t="str">
        <f>"李光泽"</f>
        <v>李光泽</v>
      </c>
      <c r="B130" s="2">
        <v>20192905</v>
      </c>
      <c r="C130" s="2" t="s">
        <v>4</v>
      </c>
      <c r="D130" s="8"/>
    </row>
    <row r="131" spans="1:4" ht="15" customHeight="1">
      <c r="A131" s="2" t="str">
        <f>"杨钊"</f>
        <v>杨钊</v>
      </c>
      <c r="B131" s="2">
        <v>20192919</v>
      </c>
      <c r="C131" s="2" t="s">
        <v>4</v>
      </c>
      <c r="D131" s="8"/>
    </row>
    <row r="132" spans="1:4" ht="15" customHeight="1">
      <c r="A132" s="2" t="str">
        <f>"曾鑫"</f>
        <v>曾鑫</v>
      </c>
      <c r="B132" s="2">
        <v>20192925</v>
      </c>
      <c r="C132" s="2" t="s">
        <v>4</v>
      </c>
      <c r="D132" s="8"/>
    </row>
    <row r="133" spans="1:4" ht="15" customHeight="1">
      <c r="A133" s="2" t="str">
        <f>"陈锦柯"</f>
        <v>陈锦柯</v>
      </c>
      <c r="B133" s="2">
        <v>20193011</v>
      </c>
      <c r="C133" s="2" t="s">
        <v>4</v>
      </c>
      <c r="D133" s="8"/>
    </row>
    <row r="134" spans="1:4" ht="15" customHeight="1">
      <c r="A134" s="2" t="str">
        <f>"宋彦举"</f>
        <v>宋彦举</v>
      </c>
      <c r="B134" s="2">
        <v>20193006</v>
      </c>
      <c r="C134" s="2" t="s">
        <v>4</v>
      </c>
      <c r="D134" s="8"/>
    </row>
    <row r="135" spans="1:4" ht="15" customHeight="1">
      <c r="A135" s="2" t="str">
        <f>"程森"</f>
        <v>程森</v>
      </c>
      <c r="B135" s="2">
        <v>20193004</v>
      </c>
      <c r="C135" s="2" t="s">
        <v>4</v>
      </c>
      <c r="D135" s="8"/>
    </row>
    <row r="136" spans="1:4" ht="15" customHeight="1">
      <c r="A136" s="2" t="str">
        <f>"高辉"</f>
        <v>高辉</v>
      </c>
      <c r="B136" s="2">
        <v>20192918</v>
      </c>
      <c r="C136" s="2" t="s">
        <v>4</v>
      </c>
      <c r="D136" s="8"/>
    </row>
    <row r="137" spans="1:4" ht="15" customHeight="1">
      <c r="A137" s="2" t="str">
        <f>"陶源"</f>
        <v>陶源</v>
      </c>
      <c r="B137" s="2">
        <v>20192902</v>
      </c>
      <c r="C137" s="2" t="s">
        <v>4</v>
      </c>
      <c r="D137" s="8"/>
    </row>
    <row r="138" spans="1:4" ht="15" customHeight="1">
      <c r="A138" s="2" t="str">
        <f>"赵红学"</f>
        <v>赵红学</v>
      </c>
      <c r="B138" s="2">
        <v>20192927</v>
      </c>
      <c r="C138" s="2" t="s">
        <v>4</v>
      </c>
      <c r="D138" s="8"/>
    </row>
    <row r="139" spans="1:4" ht="15" customHeight="1">
      <c r="A139" s="2" t="str">
        <f>"庄晓鹏"</f>
        <v>庄晓鹏</v>
      </c>
      <c r="B139" s="2">
        <v>20193014</v>
      </c>
      <c r="C139" s="2" t="s">
        <v>4</v>
      </c>
      <c r="D139" s="8"/>
    </row>
    <row r="140" spans="1:4" ht="15" customHeight="1">
      <c r="A140" s="2" t="str">
        <f>"史大康"</f>
        <v>史大康</v>
      </c>
      <c r="B140" s="2">
        <v>20192904</v>
      </c>
      <c r="C140" s="2" t="s">
        <v>4</v>
      </c>
      <c r="D140" s="8"/>
    </row>
    <row r="141" spans="1:4" ht="15" customHeight="1">
      <c r="A141" s="2" t="str">
        <f>"李广阳"</f>
        <v>李广阳</v>
      </c>
      <c r="B141" s="2">
        <v>20193015</v>
      </c>
      <c r="C141" s="2" t="s">
        <v>4</v>
      </c>
      <c r="D141" s="8"/>
    </row>
    <row r="142" spans="1:4" ht="15" customHeight="1">
      <c r="A142" s="2" t="str">
        <f>"杨浩斐"</f>
        <v>杨浩斐</v>
      </c>
      <c r="B142" s="2">
        <v>20192913</v>
      </c>
      <c r="C142" s="2" t="s">
        <v>4</v>
      </c>
      <c r="D142" s="8"/>
    </row>
    <row r="143" spans="1:4" ht="15" customHeight="1">
      <c r="A143" s="2" t="str">
        <f>"邓宇"</f>
        <v>邓宇</v>
      </c>
      <c r="B143" s="2">
        <v>20192923</v>
      </c>
      <c r="C143" s="2" t="s">
        <v>4</v>
      </c>
      <c r="D143" s="8"/>
    </row>
    <row r="144" spans="1:4" ht="15" customHeight="1">
      <c r="A144" s="2" t="str">
        <f>"秦振苗"</f>
        <v>秦振苗</v>
      </c>
      <c r="B144" s="2">
        <v>20192916</v>
      </c>
      <c r="C144" s="2" t="s">
        <v>4</v>
      </c>
      <c r="D144" s="8"/>
    </row>
    <row r="145" spans="1:4" ht="15" customHeight="1">
      <c r="A145" s="2" t="str">
        <f>"张晗"</f>
        <v>张晗</v>
      </c>
      <c r="B145" s="2">
        <v>20192920</v>
      </c>
      <c r="C145" s="2" t="s">
        <v>4</v>
      </c>
      <c r="D145" s="8"/>
    </row>
    <row r="146" spans="1:4" ht="15" customHeight="1">
      <c r="A146" s="2" t="str">
        <f>"王萌"</f>
        <v>王萌</v>
      </c>
      <c r="B146" s="2">
        <v>20192912</v>
      </c>
      <c r="C146" s="2" t="s">
        <v>4</v>
      </c>
      <c r="D146" s="8"/>
    </row>
    <row r="147" spans="1:4" ht="15" customHeight="1">
      <c r="A147" s="2" t="str">
        <f>"刘素中"</f>
        <v>刘素中</v>
      </c>
      <c r="B147" s="2">
        <v>20192924</v>
      </c>
      <c r="C147" s="2" t="s">
        <v>4</v>
      </c>
      <c r="D147" s="8"/>
    </row>
    <row r="148" spans="1:4" ht="15" customHeight="1">
      <c r="A148" s="2" t="str">
        <f>"张甦"</f>
        <v>张甦</v>
      </c>
      <c r="B148" s="2">
        <v>20193013</v>
      </c>
      <c r="C148" s="2" t="s">
        <v>4</v>
      </c>
      <c r="D148" s="8"/>
    </row>
    <row r="149" spans="1:4" ht="15" customHeight="1">
      <c r="A149" s="2" t="str">
        <f>"赵蒙蒙"</f>
        <v>赵蒙蒙</v>
      </c>
      <c r="B149" s="2">
        <v>20193023</v>
      </c>
      <c r="C149" s="2" t="s">
        <v>3</v>
      </c>
      <c r="D149" s="8"/>
    </row>
    <row r="150" spans="1:4" ht="15" customHeight="1">
      <c r="A150" s="2" t="str">
        <f>"付霞"</f>
        <v>付霞</v>
      </c>
      <c r="B150" s="2">
        <v>20193021</v>
      </c>
      <c r="C150" s="2" t="s">
        <v>3</v>
      </c>
      <c r="D150" s="8"/>
    </row>
    <row r="151" spans="1:4" ht="15" customHeight="1">
      <c r="A151" s="2" t="str">
        <f>"曹瑞奇"</f>
        <v>曹瑞奇</v>
      </c>
      <c r="B151" s="2">
        <v>20193028</v>
      </c>
      <c r="C151" s="2" t="s">
        <v>3</v>
      </c>
      <c r="D151" s="8"/>
    </row>
    <row r="152" spans="1:4" ht="15" customHeight="1">
      <c r="A152" s="2" t="str">
        <f>"王一品"</f>
        <v>王一品</v>
      </c>
      <c r="B152" s="2">
        <v>20193020</v>
      </c>
      <c r="C152" s="2" t="s">
        <v>3</v>
      </c>
      <c r="D152" s="8"/>
    </row>
    <row r="153" spans="1:4" ht="15" customHeight="1">
      <c r="A153" s="2" t="str">
        <f>"张林泉"</f>
        <v>张林泉</v>
      </c>
      <c r="B153" s="2">
        <v>20193022</v>
      </c>
      <c r="C153" s="2" t="s">
        <v>3</v>
      </c>
      <c r="D153" s="8"/>
    </row>
    <row r="154" spans="1:4" ht="15" customHeight="1">
      <c r="A154" s="2" t="str">
        <f>"邢益甜"</f>
        <v>邢益甜</v>
      </c>
      <c r="B154" s="2">
        <v>20193024</v>
      </c>
      <c r="C154" s="2" t="s">
        <v>3</v>
      </c>
      <c r="D154" s="8"/>
    </row>
    <row r="155" spans="1:4" ht="15" customHeight="1">
      <c r="A155" s="2" t="str">
        <f>"李静亚"</f>
        <v>李静亚</v>
      </c>
      <c r="B155" s="2">
        <v>20193025</v>
      </c>
      <c r="C155" s="2" t="s">
        <v>3</v>
      </c>
      <c r="D155" s="8"/>
    </row>
    <row r="156" spans="1:4" ht="15" customHeight="1">
      <c r="A156" s="2" t="str">
        <f>"赵肖雨"</f>
        <v>赵肖雨</v>
      </c>
      <c r="B156" s="2">
        <v>20193026</v>
      </c>
      <c r="C156" s="2" t="s">
        <v>3</v>
      </c>
      <c r="D156" s="8"/>
    </row>
    <row r="157" spans="1:4" ht="15" customHeight="1">
      <c r="A157" s="2" t="str">
        <f>"赵政"</f>
        <v>赵政</v>
      </c>
      <c r="B157" s="2">
        <v>20193027</v>
      </c>
      <c r="C157" s="2" t="s">
        <v>3</v>
      </c>
      <c r="D157" s="8"/>
    </row>
    <row r="158" spans="1:4" ht="15" customHeight="1">
      <c r="A158" s="2" t="str">
        <f>"田静"</f>
        <v>田静</v>
      </c>
      <c r="B158" s="2">
        <v>20193123</v>
      </c>
      <c r="C158" s="2" t="s">
        <v>2</v>
      </c>
      <c r="D158" s="8"/>
    </row>
    <row r="159" spans="1:4" ht="15" customHeight="1">
      <c r="A159" s="2" t="str">
        <f>"王璐晨"</f>
        <v>王璐晨</v>
      </c>
      <c r="B159" s="2">
        <v>20193206</v>
      </c>
      <c r="C159" s="2" t="s">
        <v>2</v>
      </c>
      <c r="D159" s="8"/>
    </row>
    <row r="160" spans="1:4" ht="15" customHeight="1">
      <c r="A160" s="2" t="str">
        <f>"郭丹丹"</f>
        <v>郭丹丹</v>
      </c>
      <c r="B160" s="2">
        <v>20193210</v>
      </c>
      <c r="C160" s="2" t="s">
        <v>2</v>
      </c>
      <c r="D160" s="8"/>
    </row>
    <row r="161" spans="1:4" ht="15" customHeight="1">
      <c r="A161" s="2" t="str">
        <f>"付聪科"</f>
        <v>付聪科</v>
      </c>
      <c r="B161" s="2">
        <v>20193104</v>
      </c>
      <c r="C161" s="2" t="s">
        <v>2</v>
      </c>
      <c r="D161" s="8"/>
    </row>
    <row r="162" spans="1:4" ht="15" customHeight="1">
      <c r="A162" s="2" t="str">
        <f>"朱良然"</f>
        <v>朱良然</v>
      </c>
      <c r="B162" s="2">
        <v>20193129</v>
      </c>
      <c r="C162" s="2" t="s">
        <v>2</v>
      </c>
      <c r="D162" s="8"/>
    </row>
    <row r="163" spans="1:4" ht="15" customHeight="1">
      <c r="A163" s="2" t="str">
        <f>"高瑞玲"</f>
        <v>高瑞玲</v>
      </c>
      <c r="B163" s="2">
        <v>20193108</v>
      </c>
      <c r="C163" s="2" t="s">
        <v>2</v>
      </c>
      <c r="D163" s="8"/>
    </row>
    <row r="164" spans="1:4" ht="15" customHeight="1">
      <c r="A164" s="2" t="str">
        <f>"韩爽晴"</f>
        <v>韩爽晴</v>
      </c>
      <c r="B164" s="2">
        <v>20193106</v>
      </c>
      <c r="C164" s="2" t="s">
        <v>2</v>
      </c>
      <c r="D164" s="8"/>
    </row>
    <row r="165" spans="1:4" ht="15" customHeight="1">
      <c r="A165" s="2" t="str">
        <f>"陈培"</f>
        <v>陈培</v>
      </c>
      <c r="B165" s="2">
        <v>20193205</v>
      </c>
      <c r="C165" s="2" t="s">
        <v>2</v>
      </c>
      <c r="D165" s="8"/>
    </row>
    <row r="166" spans="1:4" ht="15" customHeight="1">
      <c r="A166" s="2" t="str">
        <f>"李敏"</f>
        <v>李敏</v>
      </c>
      <c r="B166" s="2">
        <v>20193126</v>
      </c>
      <c r="C166" s="2" t="s">
        <v>2</v>
      </c>
      <c r="D166" s="8"/>
    </row>
    <row r="167" spans="1:4" ht="15" customHeight="1">
      <c r="A167" s="2" t="str">
        <f>"金卉冬"</f>
        <v>金卉冬</v>
      </c>
      <c r="B167" s="2">
        <v>20193103</v>
      </c>
      <c r="C167" s="2" t="s">
        <v>2</v>
      </c>
      <c r="D167" s="8"/>
    </row>
    <row r="168" spans="1:4" ht="15" customHeight="1">
      <c r="A168" s="2" t="str">
        <f>"汪书燕"</f>
        <v>汪书燕</v>
      </c>
      <c r="B168" s="2">
        <v>20193113</v>
      </c>
      <c r="C168" s="2" t="s">
        <v>2</v>
      </c>
      <c r="D168" s="8"/>
    </row>
    <row r="169" spans="1:4" ht="15" customHeight="1">
      <c r="A169" s="2" t="str">
        <f>"王路遥"</f>
        <v>王路遥</v>
      </c>
      <c r="B169" s="2">
        <v>20193116</v>
      </c>
      <c r="C169" s="2" t="s">
        <v>2</v>
      </c>
      <c r="D169" s="8"/>
    </row>
    <row r="170" spans="1:4" ht="15" customHeight="1">
      <c r="A170" s="2" t="str">
        <f>"李婷婷"</f>
        <v>李婷婷</v>
      </c>
      <c r="B170" s="2">
        <v>20193111</v>
      </c>
      <c r="C170" s="2" t="s">
        <v>2</v>
      </c>
      <c r="D170" s="8"/>
    </row>
    <row r="171" spans="1:4" ht="15" customHeight="1">
      <c r="A171" s="2" t="str">
        <f>"易少喆"</f>
        <v>易少喆</v>
      </c>
      <c r="B171" s="2">
        <v>20193107</v>
      </c>
      <c r="C171" s="2" t="s">
        <v>2</v>
      </c>
      <c r="D171" s="8"/>
    </row>
    <row r="172" spans="1:4" ht="15" customHeight="1">
      <c r="A172" s="2" t="str">
        <f>"刘兆舵"</f>
        <v>刘兆舵</v>
      </c>
      <c r="B172" s="2">
        <v>20193203</v>
      </c>
      <c r="C172" s="2" t="s">
        <v>2</v>
      </c>
      <c r="D172" s="8"/>
    </row>
    <row r="173" spans="1:4" ht="15" customHeight="1">
      <c r="A173" s="2" t="str">
        <f>"章丹"</f>
        <v>章丹</v>
      </c>
      <c r="B173" s="2">
        <v>20193122</v>
      </c>
      <c r="C173" s="2" t="s">
        <v>2</v>
      </c>
      <c r="D173" s="8"/>
    </row>
    <row r="174" spans="1:4" ht="15" customHeight="1">
      <c r="A174" s="2" t="str">
        <f>"梁雅婷"</f>
        <v>梁雅婷</v>
      </c>
      <c r="B174" s="2">
        <v>20193202</v>
      </c>
      <c r="C174" s="2" t="s">
        <v>2</v>
      </c>
      <c r="D174" s="8"/>
    </row>
    <row r="175" spans="1:4" ht="15" customHeight="1">
      <c r="A175" s="2" t="str">
        <f>"施杜娟"</f>
        <v>施杜娟</v>
      </c>
      <c r="B175" s="2">
        <v>20193216</v>
      </c>
      <c r="C175" s="2" t="s">
        <v>2</v>
      </c>
      <c r="D175" s="8"/>
    </row>
    <row r="176" spans="1:4" ht="15" customHeight="1">
      <c r="A176" s="2" t="str">
        <f>"常雪"</f>
        <v>常雪</v>
      </c>
      <c r="B176" s="2">
        <v>20193110</v>
      </c>
      <c r="C176" s="2" t="s">
        <v>2</v>
      </c>
      <c r="D176" s="8"/>
    </row>
    <row r="177" spans="1:4" ht="15" customHeight="1">
      <c r="A177" s="2" t="str">
        <f>"肖佳琳"</f>
        <v>肖佳琳</v>
      </c>
      <c r="B177" s="2">
        <v>20193112</v>
      </c>
      <c r="C177" s="2" t="s">
        <v>2</v>
      </c>
      <c r="D177" s="8"/>
    </row>
    <row r="178" spans="1:4" ht="15" customHeight="1">
      <c r="A178" s="3" t="str">
        <f>"马静"</f>
        <v>马静</v>
      </c>
      <c r="B178" s="3">
        <v>20193220</v>
      </c>
      <c r="C178" s="3" t="s">
        <v>2</v>
      </c>
      <c r="D178" s="9"/>
    </row>
    <row r="179" spans="1:4" ht="15" customHeight="1">
      <c r="A179" s="2" t="str">
        <f>"李幸芬"</f>
        <v>李幸芬</v>
      </c>
      <c r="B179" s="2">
        <v>20193121</v>
      </c>
      <c r="C179" s="2" t="s">
        <v>2</v>
      </c>
      <c r="D179" s="8"/>
    </row>
    <row r="180" spans="1:4" ht="15" customHeight="1">
      <c r="A180" s="2" t="str">
        <f>"肖静歌"</f>
        <v>肖静歌</v>
      </c>
      <c r="B180" s="2">
        <v>20193128</v>
      </c>
      <c r="C180" s="2" t="s">
        <v>2</v>
      </c>
      <c r="D180" s="8"/>
    </row>
    <row r="181" spans="1:4" ht="15" customHeight="1">
      <c r="A181" s="2" t="str">
        <f>"董玉玲"</f>
        <v>董玉玲</v>
      </c>
      <c r="B181" s="2">
        <v>20193114</v>
      </c>
      <c r="C181" s="2" t="s">
        <v>2</v>
      </c>
      <c r="D181" s="8"/>
    </row>
    <row r="182" spans="1:4" ht="15" customHeight="1">
      <c r="A182" s="2" t="str">
        <f>"李媛"</f>
        <v>李媛</v>
      </c>
      <c r="B182" s="2">
        <v>20193101</v>
      </c>
      <c r="C182" s="2" t="s">
        <v>2</v>
      </c>
      <c r="D182" s="8"/>
    </row>
    <row r="183" spans="1:4" ht="15" customHeight="1">
      <c r="A183" s="2" t="str">
        <f>"蒙海燕"</f>
        <v>蒙海燕</v>
      </c>
      <c r="B183" s="2">
        <v>20193127</v>
      </c>
      <c r="C183" s="2" t="s">
        <v>2</v>
      </c>
      <c r="D183" s="8"/>
    </row>
    <row r="184" spans="1:4" ht="15" customHeight="1">
      <c r="A184" s="2" t="str">
        <f>"李曼"</f>
        <v>李曼</v>
      </c>
      <c r="B184" s="2">
        <v>20193214</v>
      </c>
      <c r="C184" s="2" t="s">
        <v>2</v>
      </c>
      <c r="D184" s="8"/>
    </row>
    <row r="185" spans="1:4" ht="15" customHeight="1">
      <c r="A185" s="2" t="str">
        <f>"李琳"</f>
        <v>李琳</v>
      </c>
      <c r="B185" s="2">
        <v>20193105</v>
      </c>
      <c r="C185" s="2" t="s">
        <v>2</v>
      </c>
      <c r="D185" s="8"/>
    </row>
    <row r="186" spans="1:4" ht="15" customHeight="1">
      <c r="A186" s="2" t="str">
        <f>"薛彤"</f>
        <v>薛彤</v>
      </c>
      <c r="B186" s="2">
        <v>20193120</v>
      </c>
      <c r="C186" s="2" t="s">
        <v>2</v>
      </c>
      <c r="D186" s="8"/>
    </row>
    <row r="187" spans="1:4" ht="15" customHeight="1">
      <c r="A187" s="2" t="str">
        <f>"高宇航"</f>
        <v>高宇航</v>
      </c>
      <c r="B187" s="2">
        <v>20193109</v>
      </c>
      <c r="C187" s="2" t="s">
        <v>2</v>
      </c>
      <c r="D187" s="8"/>
    </row>
    <row r="188" spans="1:4" ht="15" customHeight="1">
      <c r="A188" s="2" t="str">
        <f>"齐晶煜"</f>
        <v>齐晶煜</v>
      </c>
      <c r="B188" s="2">
        <v>20193130</v>
      </c>
      <c r="C188" s="2" t="s">
        <v>2</v>
      </c>
      <c r="D188" s="8"/>
    </row>
    <row r="189" spans="1:4" ht="15" customHeight="1">
      <c r="A189" s="2" t="str">
        <f>"肜斯威"</f>
        <v>肜斯威</v>
      </c>
      <c r="B189" s="2">
        <v>20193208</v>
      </c>
      <c r="C189" s="2" t="s">
        <v>2</v>
      </c>
      <c r="D189" s="8"/>
    </row>
    <row r="190" spans="1:4" ht="15" customHeight="1">
      <c r="A190" s="2" t="str">
        <f>"宋倩"</f>
        <v>宋倩</v>
      </c>
      <c r="B190" s="2">
        <v>20193030</v>
      </c>
      <c r="C190" s="2" t="s">
        <v>2</v>
      </c>
      <c r="D190" s="8"/>
    </row>
    <row r="191" spans="1:4" ht="15" customHeight="1">
      <c r="A191" s="2" t="str">
        <f>"陈亚静"</f>
        <v>陈亚静</v>
      </c>
      <c r="B191" s="2">
        <v>20193209</v>
      </c>
      <c r="C191" s="2" t="s">
        <v>2</v>
      </c>
      <c r="D191" s="8"/>
    </row>
    <row r="192" spans="1:4" ht="15" customHeight="1">
      <c r="A192" s="2" t="str">
        <f>"杨明璞"</f>
        <v>杨明璞</v>
      </c>
      <c r="B192" s="2">
        <v>20193117</v>
      </c>
      <c r="C192" s="2" t="s">
        <v>2</v>
      </c>
      <c r="D192" s="8"/>
    </row>
    <row r="193" spans="1:4" ht="15" customHeight="1">
      <c r="A193" s="2" t="str">
        <f>"王利赢"</f>
        <v>王利赢</v>
      </c>
      <c r="B193" s="2">
        <v>20193204</v>
      </c>
      <c r="C193" s="2" t="s">
        <v>2</v>
      </c>
      <c r="D193" s="8"/>
    </row>
    <row r="194" spans="1:4" ht="15" customHeight="1">
      <c r="A194" s="2" t="str">
        <f>"柳帅男"</f>
        <v>柳帅男</v>
      </c>
      <c r="B194" s="2">
        <v>20193102</v>
      </c>
      <c r="C194" s="2" t="s">
        <v>2</v>
      </c>
      <c r="D194" s="8"/>
    </row>
    <row r="195" spans="1:4" ht="15" customHeight="1">
      <c r="A195" s="2" t="str">
        <f>"钱高展"</f>
        <v>钱高展</v>
      </c>
      <c r="B195" s="2">
        <v>20193125</v>
      </c>
      <c r="C195" s="2" t="s">
        <v>2</v>
      </c>
      <c r="D195" s="8"/>
    </row>
    <row r="196" spans="1:4" ht="15" customHeight="1">
      <c r="A196" s="2" t="str">
        <f>"马镯"</f>
        <v>马镯</v>
      </c>
      <c r="B196" s="2">
        <v>20193217</v>
      </c>
      <c r="C196" s="2" t="s">
        <v>2</v>
      </c>
      <c r="D196" s="8"/>
    </row>
    <row r="197" spans="1:4" ht="15" customHeight="1">
      <c r="A197" s="2" t="str">
        <f>"冯珍"</f>
        <v>冯珍</v>
      </c>
      <c r="B197" s="2">
        <v>20193029</v>
      </c>
      <c r="C197" s="2" t="s">
        <v>2</v>
      </c>
      <c r="D197" s="8"/>
    </row>
    <row r="198" spans="1:4" ht="15" customHeight="1">
      <c r="A198" s="2" t="str">
        <f>"张静"</f>
        <v>张静</v>
      </c>
      <c r="B198" s="2">
        <v>20193213</v>
      </c>
      <c r="C198" s="2" t="s">
        <v>2</v>
      </c>
      <c r="D198" s="8"/>
    </row>
    <row r="199" spans="1:4" ht="15" customHeight="1">
      <c r="A199" s="2" t="str">
        <f>"马鑫"</f>
        <v>马鑫</v>
      </c>
      <c r="B199" s="2">
        <v>20193119</v>
      </c>
      <c r="C199" s="2" t="s">
        <v>2</v>
      </c>
      <c r="D199" s="8"/>
    </row>
    <row r="200" spans="1:4" ht="15" customHeight="1">
      <c r="A200" s="2" t="str">
        <f>"李静"</f>
        <v>李静</v>
      </c>
      <c r="B200" s="2">
        <v>20193218</v>
      </c>
      <c r="C200" s="2" t="s">
        <v>2</v>
      </c>
      <c r="D200" s="8"/>
    </row>
    <row r="201" spans="1:4" ht="15" customHeight="1">
      <c r="A201" s="2" t="str">
        <f>"许永君"</f>
        <v>许永君</v>
      </c>
      <c r="B201" s="2">
        <v>20193124</v>
      </c>
      <c r="C201" s="2" t="s">
        <v>2</v>
      </c>
      <c r="D201" s="8"/>
    </row>
    <row r="202" spans="1:4" ht="15" customHeight="1">
      <c r="A202" s="2" t="str">
        <f>"魏梦芝"</f>
        <v>魏梦芝</v>
      </c>
      <c r="B202" s="2">
        <v>20193212</v>
      </c>
      <c r="C202" s="2" t="s">
        <v>2</v>
      </c>
      <c r="D202" s="8"/>
    </row>
    <row r="203" spans="1:4" ht="15" customHeight="1">
      <c r="A203" s="2" t="str">
        <f>"郑一帆"</f>
        <v>郑一帆</v>
      </c>
      <c r="B203" s="2">
        <v>20193313</v>
      </c>
      <c r="C203" s="2" t="s">
        <v>1</v>
      </c>
      <c r="D203" s="8"/>
    </row>
    <row r="204" spans="1:4" ht="15" customHeight="1">
      <c r="A204" s="2" t="str">
        <f>"马清玥"</f>
        <v>马清玥</v>
      </c>
      <c r="B204" s="2">
        <v>20193303</v>
      </c>
      <c r="C204" s="2" t="s">
        <v>1</v>
      </c>
      <c r="D204" s="8"/>
    </row>
    <row r="205" spans="1:4" ht="15" customHeight="1">
      <c r="A205" s="2" t="str">
        <f>"张静"</f>
        <v>张静</v>
      </c>
      <c r="B205" s="2">
        <v>20193304</v>
      </c>
      <c r="C205" s="2" t="s">
        <v>1</v>
      </c>
      <c r="D205" s="8"/>
    </row>
    <row r="206" spans="1:4" ht="15" customHeight="1">
      <c r="A206" s="2" t="str">
        <f>"吕京"</f>
        <v>吕京</v>
      </c>
      <c r="B206" s="2">
        <v>20193228</v>
      </c>
      <c r="C206" s="2" t="s">
        <v>1</v>
      </c>
      <c r="D206" s="8"/>
    </row>
    <row r="207" spans="1:4" ht="15" customHeight="1">
      <c r="A207" s="2" t="str">
        <f>"单艳丽"</f>
        <v>单艳丽</v>
      </c>
      <c r="B207" s="2">
        <v>20193223</v>
      </c>
      <c r="C207" s="2" t="s">
        <v>1</v>
      </c>
      <c r="D207" s="8"/>
    </row>
    <row r="208" spans="1:4" ht="15" customHeight="1">
      <c r="A208" s="2" t="str">
        <f>"韩志良"</f>
        <v>韩志良</v>
      </c>
      <c r="B208" s="2">
        <v>20193222</v>
      </c>
      <c r="C208" s="2" t="s">
        <v>1</v>
      </c>
      <c r="D208" s="8"/>
    </row>
    <row r="209" spans="1:4" ht="15" customHeight="1">
      <c r="A209" s="2" t="str">
        <f>"董营"</f>
        <v>董营</v>
      </c>
      <c r="B209" s="2">
        <v>20193226</v>
      </c>
      <c r="C209" s="2" t="s">
        <v>1</v>
      </c>
      <c r="D209" s="8"/>
    </row>
    <row r="210" spans="1:4" ht="15" customHeight="1">
      <c r="A210" s="2" t="str">
        <f>"周宾"</f>
        <v>周宾</v>
      </c>
      <c r="B210" s="2">
        <v>20193227</v>
      </c>
      <c r="C210" s="2" t="s">
        <v>1</v>
      </c>
      <c r="D210" s="8"/>
    </row>
    <row r="211" spans="1:4" ht="15" customHeight="1">
      <c r="A211" s="2" t="str">
        <f>"田宇"</f>
        <v>田宇</v>
      </c>
      <c r="B211" s="2">
        <v>20193312</v>
      </c>
      <c r="C211" s="2" t="s">
        <v>1</v>
      </c>
      <c r="D211" s="8"/>
    </row>
    <row r="212" spans="1:4" ht="15" customHeight="1">
      <c r="A212" s="2" t="str">
        <f>"黄伟伟"</f>
        <v>黄伟伟</v>
      </c>
      <c r="B212" s="2">
        <v>20193308</v>
      </c>
      <c r="C212" s="2" t="s">
        <v>1</v>
      </c>
      <c r="D212" s="8"/>
    </row>
    <row r="213" spans="1:4" ht="15" customHeight="1">
      <c r="A213" s="2" t="str">
        <f>"魏博"</f>
        <v>魏博</v>
      </c>
      <c r="B213" s="2">
        <v>20193230</v>
      </c>
      <c r="C213" s="2" t="s">
        <v>1</v>
      </c>
      <c r="D213" s="8"/>
    </row>
    <row r="214" spans="1:4" ht="15" customHeight="1">
      <c r="A214" s="2" t="str">
        <f>"宋瑞晓"</f>
        <v>宋瑞晓</v>
      </c>
      <c r="B214" s="2">
        <v>20193314</v>
      </c>
      <c r="C214" s="2" t="s">
        <v>1</v>
      </c>
      <c r="D214" s="8"/>
    </row>
    <row r="215" spans="1:4" ht="15" customHeight="1">
      <c r="A215" s="2" t="str">
        <f>"蔡森"</f>
        <v>蔡森</v>
      </c>
      <c r="B215" s="2">
        <v>20193320</v>
      </c>
      <c r="C215" s="2" t="s">
        <v>1</v>
      </c>
      <c r="D215" s="8"/>
    </row>
    <row r="216" spans="1:4" ht="15" customHeight="1">
      <c r="A216" s="2" t="str">
        <f>"贾海博"</f>
        <v>贾海博</v>
      </c>
      <c r="B216" s="2">
        <v>20193310</v>
      </c>
      <c r="C216" s="2" t="s">
        <v>1</v>
      </c>
      <c r="D216" s="8"/>
    </row>
    <row r="217" spans="1:4" ht="15" customHeight="1">
      <c r="A217" s="3" t="str">
        <f>"张凌峰"</f>
        <v>张凌峰</v>
      </c>
      <c r="B217" s="3">
        <v>20193315</v>
      </c>
      <c r="C217" s="3" t="s">
        <v>1</v>
      </c>
      <c r="D217" s="9"/>
    </row>
    <row r="218" spans="1:4" ht="15" customHeight="1">
      <c r="A218" s="2" t="str">
        <f>"陈莉"</f>
        <v>陈莉</v>
      </c>
      <c r="B218" s="2">
        <v>20193302</v>
      </c>
      <c r="C218" s="2" t="s">
        <v>1</v>
      </c>
      <c r="D218" s="8"/>
    </row>
    <row r="219" spans="1:4" ht="15" customHeight="1">
      <c r="A219" s="2" t="str">
        <f>"蔡蕾"</f>
        <v>蔡蕾</v>
      </c>
      <c r="B219" s="2">
        <v>20193229</v>
      </c>
      <c r="C219" s="2" t="s">
        <v>1</v>
      </c>
      <c r="D219" s="8"/>
    </row>
    <row r="220" spans="1:4" ht="15" customHeight="1">
      <c r="A220" s="2" t="str">
        <f>"郭彦丽"</f>
        <v>郭彦丽</v>
      </c>
      <c r="B220" s="2">
        <v>20193317</v>
      </c>
      <c r="C220" s="2" t="s">
        <v>1</v>
      </c>
      <c r="D220" s="8"/>
    </row>
    <row r="221" spans="1:4" ht="15" customHeight="1">
      <c r="A221" s="2" t="str">
        <f>"赵伊帆"</f>
        <v>赵伊帆</v>
      </c>
      <c r="B221" s="2">
        <v>20193221</v>
      </c>
      <c r="C221" s="2" t="s">
        <v>1</v>
      </c>
      <c r="D221" s="8"/>
    </row>
    <row r="222" spans="1:4" ht="15" customHeight="1">
      <c r="A222" s="2" t="str">
        <f>"鲁美含"</f>
        <v>鲁美含</v>
      </c>
      <c r="B222" s="2">
        <v>20193307</v>
      </c>
      <c r="C222" s="2" t="s">
        <v>1</v>
      </c>
      <c r="D222" s="8"/>
    </row>
    <row r="223" spans="1:4" ht="15" customHeight="1">
      <c r="A223" s="2" t="str">
        <f>"齐丹妮"</f>
        <v>齐丹妮</v>
      </c>
      <c r="B223" s="2">
        <v>20193301</v>
      </c>
      <c r="C223" s="2" t="s">
        <v>1</v>
      </c>
      <c r="D223" s="8"/>
    </row>
    <row r="224" spans="1:4" ht="15" customHeight="1">
      <c r="A224" s="2" t="str">
        <f>"黄佳琦"</f>
        <v>黄佳琦</v>
      </c>
      <c r="B224" s="2">
        <v>20193224</v>
      </c>
      <c r="C224" s="2" t="s">
        <v>1</v>
      </c>
      <c r="D224" s="8"/>
    </row>
    <row r="225" spans="1:4" ht="15" customHeight="1">
      <c r="A225" s="2" t="str">
        <f>"史雪蕾"</f>
        <v>史雪蕾</v>
      </c>
      <c r="B225" s="2">
        <v>20193225</v>
      </c>
      <c r="C225" s="2" t="s">
        <v>1</v>
      </c>
      <c r="D225" s="8"/>
    </row>
    <row r="226" spans="1:4" ht="15" customHeight="1">
      <c r="A226" s="2" t="str">
        <f>"赵祖玺"</f>
        <v>赵祖玺</v>
      </c>
      <c r="B226" s="2">
        <v>20193306</v>
      </c>
      <c r="C226" s="2" t="s">
        <v>1</v>
      </c>
      <c r="D226" s="8"/>
    </row>
    <row r="227" spans="1:4" ht="15" customHeight="1">
      <c r="A227" s="2" t="str">
        <f>"刘卓"</f>
        <v>刘卓</v>
      </c>
      <c r="B227" s="2">
        <v>20193309</v>
      </c>
      <c r="C227" s="2" t="s">
        <v>1</v>
      </c>
      <c r="D227" s="8"/>
    </row>
    <row r="228" spans="1:4" ht="15" customHeight="1">
      <c r="A228" s="2" t="str">
        <f>"程传舵"</f>
        <v>程传舵</v>
      </c>
      <c r="B228" s="2">
        <v>20193311</v>
      </c>
      <c r="C228" s="2" t="s">
        <v>1</v>
      </c>
      <c r="D228" s="8"/>
    </row>
    <row r="229" spans="1:4" ht="15" customHeight="1">
      <c r="A229" s="2" t="str">
        <f>"朱明雨"</f>
        <v>朱明雨</v>
      </c>
      <c r="B229" s="2">
        <v>20193325</v>
      </c>
      <c r="C229" s="2" t="s">
        <v>0</v>
      </c>
      <c r="D229" s="8"/>
    </row>
    <row r="230" spans="1:4" ht="15" customHeight="1">
      <c r="A230" s="2" t="str">
        <f>"杜培"</f>
        <v>杜培</v>
      </c>
      <c r="B230" s="2">
        <v>20193323</v>
      </c>
      <c r="C230" s="2" t="s">
        <v>0</v>
      </c>
      <c r="D230" s="8"/>
    </row>
    <row r="231" spans="1:4" ht="15" customHeight="1">
      <c r="A231" s="2" t="str">
        <f>"邹瑞雪"</f>
        <v>邹瑞雪</v>
      </c>
      <c r="B231" s="2">
        <v>20193326</v>
      </c>
      <c r="C231" s="2" t="s">
        <v>0</v>
      </c>
      <c r="D231" s="8"/>
    </row>
    <row r="232" spans="1:4" ht="15" customHeight="1">
      <c r="A232" s="2" t="str">
        <f>"孔德生"</f>
        <v>孔德生</v>
      </c>
      <c r="B232" s="2">
        <v>20193321</v>
      </c>
      <c r="C232" s="2" t="s">
        <v>0</v>
      </c>
      <c r="D232" s="8"/>
    </row>
    <row r="233" spans="1:4" ht="15" customHeight="1">
      <c r="A233" s="2" t="str">
        <f>"吴晨"</f>
        <v>吴晨</v>
      </c>
      <c r="B233" s="2">
        <v>20193324</v>
      </c>
      <c r="C233" s="2" t="s">
        <v>0</v>
      </c>
      <c r="D233" s="8"/>
    </row>
    <row r="234" spans="1:4" ht="15" customHeight="1">
      <c r="A234" s="2" t="str">
        <f>"薛文志"</f>
        <v>薛文志</v>
      </c>
      <c r="B234" s="2">
        <v>20193319</v>
      </c>
      <c r="C234" s="2" t="s">
        <v>0</v>
      </c>
      <c r="D234" s="8"/>
    </row>
    <row r="235" spans="1:4" ht="15" customHeight="1">
      <c r="A235" s="2" t="str">
        <f>"赵燚"</f>
        <v>赵燚</v>
      </c>
      <c r="B235" s="2">
        <v>20193327</v>
      </c>
      <c r="C235" s="2" t="s">
        <v>0</v>
      </c>
      <c r="D235" s="8"/>
    </row>
    <row r="236" spans="1:4" ht="15" customHeight="1">
      <c r="A236" s="2" t="str">
        <f>"熊祎娜"</f>
        <v>熊祎娜</v>
      </c>
      <c r="B236" s="2">
        <v>20193322</v>
      </c>
      <c r="C236" s="2" t="s">
        <v>0</v>
      </c>
      <c r="D236" s="8"/>
    </row>
  </sheetData>
  <autoFilter ref="A3:D236">
    <sortState ref="A2:M269">
      <sortCondition ref="C2:C269"/>
    </sortState>
  </autoFilter>
  <mergeCells count="1">
    <mergeCell ref="A2:D2"/>
  </mergeCells>
  <phoneticPr fontId="1" type="noConversion"/>
  <printOptions horizontalCentered="1"/>
  <pageMargins left="0.70866141732283472" right="0.70866141732283472" top="0.21" bottom="0.3" header="0.16" footer="0.17"/>
  <pageSetup paperSize="9" scale="8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卫生</vt:lpstr>
      <vt:lpstr>卫生!Print_Area</vt:lpstr>
      <vt:lpstr>卫生!Print_Titles</vt:lpstr>
    </vt:vector>
  </TitlesOfParts>
  <Company>Far123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2019-07-31T01:42:57Z</cp:lastPrinted>
  <dcterms:created xsi:type="dcterms:W3CDTF">2019-07-19T09:53:30Z</dcterms:created>
  <dcterms:modified xsi:type="dcterms:W3CDTF">2019-07-31T01:44:01Z</dcterms:modified>
</cp:coreProperties>
</file>