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s>
  <definedNames/>
  <calcPr fullCalcOnLoad="1"/>
</workbook>
</file>

<file path=xl/sharedStrings.xml><?xml version="1.0" encoding="utf-8"?>
<sst xmlns="http://schemas.openxmlformats.org/spreadsheetml/2006/main" count="12" uniqueCount="12">
  <si>
    <t>附件2：2018年汝南县卫计委所属事业单位公开选聘编外人事代理人员参加面试人员名单（报考附件1、3、5的考生）</t>
  </si>
  <si>
    <t>报考岗位</t>
  </si>
  <si>
    <t>报名编码</t>
  </si>
  <si>
    <t>姓名</t>
  </si>
  <si>
    <t>性别</t>
  </si>
  <si>
    <t>报考单位</t>
  </si>
  <si>
    <t>所学专业</t>
  </si>
  <si>
    <t>备注</t>
  </si>
  <si>
    <t>临床医学</t>
  </si>
  <si>
    <t>A044</t>
  </si>
  <si>
    <t>502临床</t>
  </si>
  <si>
    <t>A043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</si>
</sst>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b/>
      <sz val="15"/>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5"/>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7">
    <xf numFmtId="0" fontId="0"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41"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6"/>
  <sheetViews>
    <sheetView tabSelected="1" zoomScaleSheetLayoutView="100" workbookViewId="0" topLeftCell="A1">
      <selection activeCell="A1" sqref="A1:G1"/>
    </sheetView>
  </sheetViews>
  <sheetFormatPr defaultColWidth="9.00390625" defaultRowHeight="15"/>
  <cols>
    <col min="1" max="1" width="13.8515625" style="0" customWidth="1"/>
    <col min="2" max="2" width="12.421875" style="0" customWidth="1"/>
    <col min="3" max="3" width="13.7109375" style="0" customWidth="1"/>
    <col min="4" max="4" width="12.57421875" style="0" customWidth="1"/>
    <col min="5" max="5" width="19.28125" style="0" customWidth="1"/>
    <col min="6" max="6" width="13.8515625" style="0" customWidth="1"/>
    <col min="7" max="7" width="11.421875" style="0" customWidth="1"/>
  </cols>
  <sheetData>
    <row r="1" spans="1:7" ht="58.5" customHeight="1">
      <c r="A1" s="1" t="s">
        <v>0</v>
      </c>
      <c r="B1" s="2"/>
      <c r="C1" s="2"/>
      <c r="D1" s="2"/>
      <c r="E1" s="2"/>
      <c r="F1" s="2"/>
      <c r="G1" s="2"/>
    </row>
    <row r="2" spans="1:7" ht="19.5" customHeight="1">
      <c r="A2" s="3" t="s">
        <v>1</v>
      </c>
      <c r="B2" s="3" t="s">
        <v>2</v>
      </c>
      <c r="C2" s="3" t="s">
        <v>3</v>
      </c>
      <c r="D2" s="3" t="s">
        <v>4</v>
      </c>
      <c r="E2" s="3" t="s">
        <v>5</v>
      </c>
      <c r="F2" s="3" t="s">
        <v>6</v>
      </c>
      <c r="G2" s="3" t="s">
        <v>7</v>
      </c>
    </row>
    <row r="3" spans="1:7" ht="18" customHeight="1">
      <c r="A3" s="4" t="str">
        <f aca="true" t="shared" si="0" ref="A3:A9">"101临床"</f>
        <v>101临床</v>
      </c>
      <c r="B3" s="5" t="str">
        <f>"A018"</f>
        <v>A018</v>
      </c>
      <c r="C3" s="5" t="str">
        <f>"李若愚"</f>
        <v>李若愚</v>
      </c>
      <c r="D3" s="5" t="str">
        <f>"男"</f>
        <v>男</v>
      </c>
      <c r="E3" s="5" t="str">
        <f aca="true" t="shared" si="1" ref="E3:E30">"汝南县人民医院"</f>
        <v>汝南县人民医院</v>
      </c>
      <c r="F3" s="5" t="str">
        <f>"临床医学"</f>
        <v>临床医学</v>
      </c>
      <c r="G3" s="5" t="str">
        <f aca="true" t="shared" si="2" ref="G3:G46">"参加面试"</f>
        <v>参加面试</v>
      </c>
    </row>
    <row r="4" spans="1:7" ht="18" customHeight="1">
      <c r="A4" s="4" t="str">
        <f t="shared" si="0"/>
        <v>101临床</v>
      </c>
      <c r="B4" s="4" t="str">
        <f>"A023"</f>
        <v>A023</v>
      </c>
      <c r="C4" s="4" t="str">
        <f>"周敬"</f>
        <v>周敬</v>
      </c>
      <c r="D4" s="4" t="str">
        <f>"男"</f>
        <v>男</v>
      </c>
      <c r="E4" s="4" t="str">
        <f t="shared" si="1"/>
        <v>汝南县人民医院</v>
      </c>
      <c r="F4" s="4" t="s">
        <v>8</v>
      </c>
      <c r="G4" s="4" t="str">
        <f t="shared" si="2"/>
        <v>参加面试</v>
      </c>
    </row>
    <row r="5" spans="1:7" ht="18" customHeight="1">
      <c r="A5" s="4" t="str">
        <f t="shared" si="0"/>
        <v>101临床</v>
      </c>
      <c r="B5" s="4" t="str">
        <f>"A027"</f>
        <v>A027</v>
      </c>
      <c r="C5" s="4" t="str">
        <f>"李世明"</f>
        <v>李世明</v>
      </c>
      <c r="D5" s="4" t="str">
        <f>"男"</f>
        <v>男</v>
      </c>
      <c r="E5" s="4" t="str">
        <f t="shared" si="1"/>
        <v>汝南县人民医院</v>
      </c>
      <c r="F5" s="4" t="str">
        <f>"临床医学"</f>
        <v>临床医学</v>
      </c>
      <c r="G5" s="4" t="str">
        <f t="shared" si="2"/>
        <v>参加面试</v>
      </c>
    </row>
    <row r="6" spans="1:7" ht="18" customHeight="1">
      <c r="A6" s="4" t="str">
        <f t="shared" si="0"/>
        <v>101临床</v>
      </c>
      <c r="B6" s="4" t="str">
        <f>"A028"</f>
        <v>A028</v>
      </c>
      <c r="C6" s="4" t="str">
        <f>"项佳威"</f>
        <v>项佳威</v>
      </c>
      <c r="D6" s="4" t="str">
        <f>"男"</f>
        <v>男</v>
      </c>
      <c r="E6" s="4" t="str">
        <f t="shared" si="1"/>
        <v>汝南县人民医院</v>
      </c>
      <c r="F6" s="4" t="str">
        <f>"临床医学"</f>
        <v>临床医学</v>
      </c>
      <c r="G6" s="4" t="str">
        <f t="shared" si="2"/>
        <v>参加面试</v>
      </c>
    </row>
    <row r="7" spans="1:7" ht="18" customHeight="1">
      <c r="A7" s="4" t="str">
        <f t="shared" si="0"/>
        <v>101临床</v>
      </c>
      <c r="B7" s="4" t="str">
        <f>"A033"</f>
        <v>A033</v>
      </c>
      <c r="C7" s="4" t="str">
        <f>"郑美勤"</f>
        <v>郑美勤</v>
      </c>
      <c r="D7" s="4" t="str">
        <f>"女"</f>
        <v>女</v>
      </c>
      <c r="E7" s="4" t="str">
        <f t="shared" si="1"/>
        <v>汝南县人民医院</v>
      </c>
      <c r="F7" s="4" t="str">
        <f>"临床医学"</f>
        <v>临床医学</v>
      </c>
      <c r="G7" s="4" t="str">
        <f t="shared" si="2"/>
        <v>参加面试</v>
      </c>
    </row>
    <row r="8" spans="1:7" ht="18" customHeight="1">
      <c r="A8" s="4" t="str">
        <f t="shared" si="0"/>
        <v>101临床</v>
      </c>
      <c r="B8" s="4" t="str">
        <f>"A036"</f>
        <v>A036</v>
      </c>
      <c r="C8" s="4" t="str">
        <f>"肖凤丹"</f>
        <v>肖凤丹</v>
      </c>
      <c r="D8" s="4" t="str">
        <f>"女"</f>
        <v>女</v>
      </c>
      <c r="E8" s="4" t="str">
        <f t="shared" si="1"/>
        <v>汝南县人民医院</v>
      </c>
      <c r="F8" s="4" t="str">
        <f>"中西医临床"</f>
        <v>中西医临床</v>
      </c>
      <c r="G8" s="4" t="str">
        <f t="shared" si="2"/>
        <v>参加面试</v>
      </c>
    </row>
    <row r="9" spans="1:7" ht="18" customHeight="1">
      <c r="A9" s="4" t="str">
        <f t="shared" si="0"/>
        <v>101临床</v>
      </c>
      <c r="B9" s="4" t="str">
        <f>"A039"</f>
        <v>A039</v>
      </c>
      <c r="C9" s="4" t="str">
        <f>"李方方"</f>
        <v>李方方</v>
      </c>
      <c r="D9" s="4" t="str">
        <f>"女"</f>
        <v>女</v>
      </c>
      <c r="E9" s="4" t="str">
        <f t="shared" si="1"/>
        <v>汝南县人民医院</v>
      </c>
      <c r="F9" s="4" t="str">
        <f>"中西医临床医学"</f>
        <v>中西医临床医学</v>
      </c>
      <c r="G9" s="4" t="str">
        <f t="shared" si="2"/>
        <v>参加面试</v>
      </c>
    </row>
    <row r="10" spans="1:7" ht="18" customHeight="1">
      <c r="A10" s="4" t="str">
        <f>"102药剂科"</f>
        <v>102药剂科</v>
      </c>
      <c r="B10" s="4" t="str">
        <f>"A008"</f>
        <v>A008</v>
      </c>
      <c r="C10" s="4" t="str">
        <f>"李新生"</f>
        <v>李新生</v>
      </c>
      <c r="D10" s="4" t="str">
        <f>"男"</f>
        <v>男</v>
      </c>
      <c r="E10" s="4" t="str">
        <f t="shared" si="1"/>
        <v>汝南县人民医院</v>
      </c>
      <c r="F10" s="4" t="str">
        <f>"药学"</f>
        <v>药学</v>
      </c>
      <c r="G10" s="4" t="str">
        <f t="shared" si="2"/>
        <v>参加面试</v>
      </c>
    </row>
    <row r="11" spans="1:7" ht="18" customHeight="1">
      <c r="A11" s="4" t="str">
        <f>"102药剂科"</f>
        <v>102药剂科</v>
      </c>
      <c r="B11" s="4" t="str">
        <f>"A012"</f>
        <v>A012</v>
      </c>
      <c r="C11" s="4" t="str">
        <f>"赵翔"</f>
        <v>赵翔</v>
      </c>
      <c r="D11" s="4" t="str">
        <f>"男"</f>
        <v>男</v>
      </c>
      <c r="E11" s="4" t="str">
        <f t="shared" si="1"/>
        <v>汝南县人民医院</v>
      </c>
      <c r="F11" s="4" t="str">
        <f>"药学"</f>
        <v>药学</v>
      </c>
      <c r="G11" s="4" t="str">
        <f t="shared" si="2"/>
        <v>参加面试</v>
      </c>
    </row>
    <row r="12" spans="1:7" ht="18" customHeight="1">
      <c r="A12" s="4" t="str">
        <f>"102药剂科"</f>
        <v>102药剂科</v>
      </c>
      <c r="B12" s="4" t="str">
        <f>"A029"</f>
        <v>A029</v>
      </c>
      <c r="C12" s="4" t="str">
        <f>"王倩倩"</f>
        <v>王倩倩</v>
      </c>
      <c r="D12" s="4" t="str">
        <f>"女"</f>
        <v>女</v>
      </c>
      <c r="E12" s="4" t="str">
        <f t="shared" si="1"/>
        <v>汝南县人民医院</v>
      </c>
      <c r="F12" s="4" t="str">
        <f>"临床药学"</f>
        <v>临床药学</v>
      </c>
      <c r="G12" s="4" t="str">
        <f t="shared" si="2"/>
        <v>参加面试</v>
      </c>
    </row>
    <row r="13" spans="1:7" ht="18" customHeight="1">
      <c r="A13" s="4" t="str">
        <f>"102药剂科"</f>
        <v>102药剂科</v>
      </c>
      <c r="B13" s="4" t="str">
        <f>"A035"</f>
        <v>A035</v>
      </c>
      <c r="C13" s="4" t="str">
        <f>"刘京州"</f>
        <v>刘京州</v>
      </c>
      <c r="D13" s="4" t="str">
        <f>"男"</f>
        <v>男</v>
      </c>
      <c r="E13" s="4" t="str">
        <f t="shared" si="1"/>
        <v>汝南县人民医院</v>
      </c>
      <c r="F13" s="4" t="str">
        <f>"药学"</f>
        <v>药学</v>
      </c>
      <c r="G13" s="4" t="str">
        <f t="shared" si="2"/>
        <v>参加面试</v>
      </c>
    </row>
    <row r="14" spans="1:7" ht="18" customHeight="1">
      <c r="A14" s="4" t="str">
        <f>"106CT/MRI室"</f>
        <v>106CT/MRI室</v>
      </c>
      <c r="B14" s="4" t="str">
        <f>"A021"</f>
        <v>A021</v>
      </c>
      <c r="C14" s="4" t="str">
        <f>"郑陶换"</f>
        <v>郑陶换</v>
      </c>
      <c r="D14" s="4" t="str">
        <f aca="true" t="shared" si="3" ref="D14:D22">"女"</f>
        <v>女</v>
      </c>
      <c r="E14" s="4" t="str">
        <f t="shared" si="1"/>
        <v>汝南县人民医院</v>
      </c>
      <c r="F14" s="4" t="str">
        <f>"医学影像技术"</f>
        <v>医学影像技术</v>
      </c>
      <c r="G14" s="4" t="str">
        <f t="shared" si="2"/>
        <v>参加面试</v>
      </c>
    </row>
    <row r="15" spans="1:7" ht="18" customHeight="1">
      <c r="A15" s="4" t="str">
        <f>"106CT/MRI室"</f>
        <v>106CT/MRI室</v>
      </c>
      <c r="B15" s="4" t="str">
        <f>"A042"</f>
        <v>A042</v>
      </c>
      <c r="C15" s="4" t="str">
        <f>"郑贝贝"</f>
        <v>郑贝贝</v>
      </c>
      <c r="D15" s="4" t="str">
        <f t="shared" si="3"/>
        <v>女</v>
      </c>
      <c r="E15" s="4" t="str">
        <f t="shared" si="1"/>
        <v>汝南县人民医院</v>
      </c>
      <c r="F15" s="4" t="str">
        <f>"医学影像技术"</f>
        <v>医学影像技术</v>
      </c>
      <c r="G15" s="4" t="str">
        <f t="shared" si="2"/>
        <v>参加面试</v>
      </c>
    </row>
    <row r="16" spans="1:7" ht="18" customHeight="1">
      <c r="A16" s="4" t="str">
        <f aca="true" t="shared" si="4" ref="A16:A30">"107护理"</f>
        <v>107护理</v>
      </c>
      <c r="B16" s="4" t="str">
        <f>"A001"</f>
        <v>A001</v>
      </c>
      <c r="C16" s="4" t="str">
        <f>"罗香香"</f>
        <v>罗香香</v>
      </c>
      <c r="D16" s="4" t="str">
        <f t="shared" si="3"/>
        <v>女</v>
      </c>
      <c r="E16" s="4" t="str">
        <f t="shared" si="1"/>
        <v>汝南县人民医院</v>
      </c>
      <c r="F16" s="4" t="str">
        <f aca="true" t="shared" si="5" ref="F16:F29">"护理学"</f>
        <v>护理学</v>
      </c>
      <c r="G16" s="4" t="str">
        <f t="shared" si="2"/>
        <v>参加面试</v>
      </c>
    </row>
    <row r="17" spans="1:7" ht="18" customHeight="1">
      <c r="A17" s="4" t="str">
        <f t="shared" si="4"/>
        <v>107护理</v>
      </c>
      <c r="B17" s="4" t="str">
        <f>"A004"</f>
        <v>A004</v>
      </c>
      <c r="C17" s="4" t="str">
        <f>"仝一方"</f>
        <v>仝一方</v>
      </c>
      <c r="D17" s="4" t="str">
        <f t="shared" si="3"/>
        <v>女</v>
      </c>
      <c r="E17" s="4" t="str">
        <f t="shared" si="1"/>
        <v>汝南县人民医院</v>
      </c>
      <c r="F17" s="4" t="str">
        <f t="shared" si="5"/>
        <v>护理学</v>
      </c>
      <c r="G17" s="4" t="str">
        <f t="shared" si="2"/>
        <v>参加面试</v>
      </c>
    </row>
    <row r="18" spans="1:7" ht="18" customHeight="1">
      <c r="A18" s="4" t="str">
        <f t="shared" si="4"/>
        <v>107护理</v>
      </c>
      <c r="B18" s="4" t="str">
        <f>"A005"</f>
        <v>A005</v>
      </c>
      <c r="C18" s="4" t="str">
        <f>"李晶朗"</f>
        <v>李晶朗</v>
      </c>
      <c r="D18" s="4" t="str">
        <f t="shared" si="3"/>
        <v>女</v>
      </c>
      <c r="E18" s="4" t="str">
        <f t="shared" si="1"/>
        <v>汝南县人民医院</v>
      </c>
      <c r="F18" s="4" t="str">
        <f t="shared" si="5"/>
        <v>护理学</v>
      </c>
      <c r="G18" s="4" t="str">
        <f t="shared" si="2"/>
        <v>参加面试</v>
      </c>
    </row>
    <row r="19" spans="1:7" ht="18" customHeight="1">
      <c r="A19" s="4" t="str">
        <f t="shared" si="4"/>
        <v>107护理</v>
      </c>
      <c r="B19" s="4" t="str">
        <f>"A006"</f>
        <v>A006</v>
      </c>
      <c r="C19" s="4" t="str">
        <f>"黄鑫萍"</f>
        <v>黄鑫萍</v>
      </c>
      <c r="D19" s="4" t="str">
        <f t="shared" si="3"/>
        <v>女</v>
      </c>
      <c r="E19" s="4" t="str">
        <f t="shared" si="1"/>
        <v>汝南县人民医院</v>
      </c>
      <c r="F19" s="4" t="str">
        <f t="shared" si="5"/>
        <v>护理学</v>
      </c>
      <c r="G19" s="4" t="str">
        <f t="shared" si="2"/>
        <v>参加面试</v>
      </c>
    </row>
    <row r="20" spans="1:7" ht="18" customHeight="1">
      <c r="A20" s="4" t="str">
        <f t="shared" si="4"/>
        <v>107护理</v>
      </c>
      <c r="B20" s="4" t="str">
        <f>"A007"</f>
        <v>A007</v>
      </c>
      <c r="C20" s="4" t="str">
        <f>"鲁豫珂"</f>
        <v>鲁豫珂</v>
      </c>
      <c r="D20" s="4" t="str">
        <f t="shared" si="3"/>
        <v>女</v>
      </c>
      <c r="E20" s="4" t="str">
        <f t="shared" si="1"/>
        <v>汝南县人民医院</v>
      </c>
      <c r="F20" s="4" t="str">
        <f t="shared" si="5"/>
        <v>护理学</v>
      </c>
      <c r="G20" s="4" t="str">
        <f t="shared" si="2"/>
        <v>参加面试</v>
      </c>
    </row>
    <row r="21" spans="1:7" ht="18" customHeight="1">
      <c r="A21" s="4" t="str">
        <f t="shared" si="4"/>
        <v>107护理</v>
      </c>
      <c r="B21" s="4" t="str">
        <f>"A009"</f>
        <v>A009</v>
      </c>
      <c r="C21" s="4" t="str">
        <f>"吕胜男"</f>
        <v>吕胜男</v>
      </c>
      <c r="D21" s="4" t="str">
        <f t="shared" si="3"/>
        <v>女</v>
      </c>
      <c r="E21" s="4" t="str">
        <f t="shared" si="1"/>
        <v>汝南县人民医院</v>
      </c>
      <c r="F21" s="4" t="str">
        <f t="shared" si="5"/>
        <v>护理学</v>
      </c>
      <c r="G21" s="4" t="str">
        <f t="shared" si="2"/>
        <v>参加面试</v>
      </c>
    </row>
    <row r="22" spans="1:7" ht="18" customHeight="1">
      <c r="A22" s="4" t="str">
        <f t="shared" si="4"/>
        <v>107护理</v>
      </c>
      <c r="B22" s="4" t="str">
        <f>"A014"</f>
        <v>A014</v>
      </c>
      <c r="C22" s="4" t="str">
        <f>"陈阿丽"</f>
        <v>陈阿丽</v>
      </c>
      <c r="D22" s="4" t="str">
        <f t="shared" si="3"/>
        <v>女</v>
      </c>
      <c r="E22" s="4" t="str">
        <f t="shared" si="1"/>
        <v>汝南县人民医院</v>
      </c>
      <c r="F22" s="4" t="str">
        <f t="shared" si="5"/>
        <v>护理学</v>
      </c>
      <c r="G22" s="4" t="str">
        <f t="shared" si="2"/>
        <v>参加面试</v>
      </c>
    </row>
    <row r="23" spans="1:7" ht="18" customHeight="1">
      <c r="A23" s="4" t="str">
        <f t="shared" si="4"/>
        <v>107护理</v>
      </c>
      <c r="B23" s="4" t="str">
        <f>"A015"</f>
        <v>A015</v>
      </c>
      <c r="C23" s="4" t="str">
        <f>"朱永胜"</f>
        <v>朱永胜</v>
      </c>
      <c r="D23" s="4" t="str">
        <f>"男"</f>
        <v>男</v>
      </c>
      <c r="E23" s="4" t="str">
        <f t="shared" si="1"/>
        <v>汝南县人民医院</v>
      </c>
      <c r="F23" s="4" t="str">
        <f t="shared" si="5"/>
        <v>护理学</v>
      </c>
      <c r="G23" s="4" t="str">
        <f t="shared" si="2"/>
        <v>参加面试</v>
      </c>
    </row>
    <row r="24" spans="1:7" ht="18" customHeight="1">
      <c r="A24" s="4" t="str">
        <f t="shared" si="4"/>
        <v>107护理</v>
      </c>
      <c r="B24" s="4" t="str">
        <f>"A016"</f>
        <v>A016</v>
      </c>
      <c r="C24" s="4" t="str">
        <f>"王银龙"</f>
        <v>王银龙</v>
      </c>
      <c r="D24" s="4" t="str">
        <f>"男"</f>
        <v>男</v>
      </c>
      <c r="E24" s="4" t="str">
        <f t="shared" si="1"/>
        <v>汝南县人民医院</v>
      </c>
      <c r="F24" s="4" t="str">
        <f t="shared" si="5"/>
        <v>护理学</v>
      </c>
      <c r="G24" s="4" t="str">
        <f t="shared" si="2"/>
        <v>参加面试</v>
      </c>
    </row>
    <row r="25" spans="1:7" ht="18" customHeight="1">
      <c r="A25" s="4" t="str">
        <f t="shared" si="4"/>
        <v>107护理</v>
      </c>
      <c r="B25" s="4" t="str">
        <f>"A017"</f>
        <v>A017</v>
      </c>
      <c r="C25" s="4" t="str">
        <f>"孟倩倩"</f>
        <v>孟倩倩</v>
      </c>
      <c r="D25" s="4" t="str">
        <f aca="true" t="shared" si="6" ref="D25:D31">"女"</f>
        <v>女</v>
      </c>
      <c r="E25" s="4" t="str">
        <f t="shared" si="1"/>
        <v>汝南县人民医院</v>
      </c>
      <c r="F25" s="4" t="str">
        <f t="shared" si="5"/>
        <v>护理学</v>
      </c>
      <c r="G25" s="4" t="str">
        <f t="shared" si="2"/>
        <v>参加面试</v>
      </c>
    </row>
    <row r="26" spans="1:7" ht="18" customHeight="1">
      <c r="A26" s="4" t="str">
        <f t="shared" si="4"/>
        <v>107护理</v>
      </c>
      <c r="B26" s="4" t="str">
        <f>"A031"</f>
        <v>A031</v>
      </c>
      <c r="C26" s="4" t="str">
        <f>"夏园园"</f>
        <v>夏园园</v>
      </c>
      <c r="D26" s="4" t="str">
        <f t="shared" si="6"/>
        <v>女</v>
      </c>
      <c r="E26" s="4" t="str">
        <f t="shared" si="1"/>
        <v>汝南县人民医院</v>
      </c>
      <c r="F26" s="4" t="str">
        <f t="shared" si="5"/>
        <v>护理学</v>
      </c>
      <c r="G26" s="4" t="str">
        <f t="shared" si="2"/>
        <v>参加面试</v>
      </c>
    </row>
    <row r="27" spans="1:7" ht="18" customHeight="1">
      <c r="A27" s="4" t="str">
        <f t="shared" si="4"/>
        <v>107护理</v>
      </c>
      <c r="B27" s="4" t="str">
        <f>"A034"</f>
        <v>A034</v>
      </c>
      <c r="C27" s="4" t="str">
        <f>"王允"</f>
        <v>王允</v>
      </c>
      <c r="D27" s="4" t="str">
        <f t="shared" si="6"/>
        <v>女</v>
      </c>
      <c r="E27" s="4" t="str">
        <f t="shared" si="1"/>
        <v>汝南县人民医院</v>
      </c>
      <c r="F27" s="4" t="str">
        <f t="shared" si="5"/>
        <v>护理学</v>
      </c>
      <c r="G27" s="4" t="str">
        <f t="shared" si="2"/>
        <v>参加面试</v>
      </c>
    </row>
    <row r="28" spans="1:7" ht="18" customHeight="1">
      <c r="A28" s="4" t="str">
        <f t="shared" si="4"/>
        <v>107护理</v>
      </c>
      <c r="B28" s="4" t="str">
        <f>"A037"</f>
        <v>A037</v>
      </c>
      <c r="C28" s="4" t="str">
        <f>"赖春景"</f>
        <v>赖春景</v>
      </c>
      <c r="D28" s="4" t="str">
        <f t="shared" si="6"/>
        <v>女</v>
      </c>
      <c r="E28" s="4" t="str">
        <f t="shared" si="1"/>
        <v>汝南县人民医院</v>
      </c>
      <c r="F28" s="4" t="str">
        <f t="shared" si="5"/>
        <v>护理学</v>
      </c>
      <c r="G28" s="4" t="str">
        <f t="shared" si="2"/>
        <v>参加面试</v>
      </c>
    </row>
    <row r="29" spans="1:7" ht="18" customHeight="1">
      <c r="A29" s="4" t="str">
        <f t="shared" si="4"/>
        <v>107护理</v>
      </c>
      <c r="B29" s="4" t="str">
        <f>"A040"</f>
        <v>A040</v>
      </c>
      <c r="C29" s="4" t="str">
        <f>"张培元"</f>
        <v>张培元</v>
      </c>
      <c r="D29" s="4" t="str">
        <f t="shared" si="6"/>
        <v>女</v>
      </c>
      <c r="E29" s="4" t="str">
        <f t="shared" si="1"/>
        <v>汝南县人民医院</v>
      </c>
      <c r="F29" s="4" t="str">
        <f t="shared" si="5"/>
        <v>护理学</v>
      </c>
      <c r="G29" s="4" t="str">
        <f t="shared" si="2"/>
        <v>参加面试</v>
      </c>
    </row>
    <row r="30" spans="1:7" ht="18" customHeight="1">
      <c r="A30" s="6" t="str">
        <f t="shared" si="4"/>
        <v>107护理</v>
      </c>
      <c r="B30" s="6" t="s">
        <v>9</v>
      </c>
      <c r="C30" s="6" t="str">
        <f>"付黎亚"</f>
        <v>付黎亚</v>
      </c>
      <c r="D30" s="6" t="str">
        <f t="shared" si="6"/>
        <v>女</v>
      </c>
      <c r="E30" s="4" t="str">
        <f t="shared" si="1"/>
        <v>汝南县人民医院</v>
      </c>
      <c r="F30" s="4" t="str">
        <f>"护理"</f>
        <v>护理</v>
      </c>
      <c r="G30" s="4" t="str">
        <f t="shared" si="2"/>
        <v>参加面试</v>
      </c>
    </row>
    <row r="31" spans="1:7" ht="18" customHeight="1">
      <c r="A31" s="4" t="str">
        <f>"301临床"</f>
        <v>301临床</v>
      </c>
      <c r="B31" s="4" t="str">
        <f>"A013"</f>
        <v>A013</v>
      </c>
      <c r="C31" s="4" t="str">
        <f>"吴玉娟"</f>
        <v>吴玉娟</v>
      </c>
      <c r="D31" s="4" t="str">
        <f t="shared" si="6"/>
        <v>女</v>
      </c>
      <c r="E31" s="4" t="str">
        <f aca="true" t="shared" si="7" ref="E31:E38">"汝南县第二人民医院"</f>
        <v>汝南县第二人民医院</v>
      </c>
      <c r="F31" s="4" t="str">
        <f>"临床医学"</f>
        <v>临床医学</v>
      </c>
      <c r="G31" s="4" t="str">
        <f t="shared" si="2"/>
        <v>参加面试</v>
      </c>
    </row>
    <row r="32" spans="1:7" ht="18" customHeight="1">
      <c r="A32" s="4" t="str">
        <f>"301临床"</f>
        <v>301临床</v>
      </c>
      <c r="B32" s="4" t="str">
        <f>"A022"</f>
        <v>A022</v>
      </c>
      <c r="C32" s="4" t="str">
        <f>"赵鹏飞"</f>
        <v>赵鹏飞</v>
      </c>
      <c r="D32" s="4" t="str">
        <f>"男"</f>
        <v>男</v>
      </c>
      <c r="E32" s="4" t="str">
        <f t="shared" si="7"/>
        <v>汝南县第二人民医院</v>
      </c>
      <c r="F32" s="4" t="str">
        <f>"临床医学"</f>
        <v>临床医学</v>
      </c>
      <c r="G32" s="4" t="str">
        <f t="shared" si="2"/>
        <v>参加面试</v>
      </c>
    </row>
    <row r="33" spans="1:7" ht="18" customHeight="1">
      <c r="A33" s="4" t="str">
        <f>"301临床"</f>
        <v>301临床</v>
      </c>
      <c r="B33" s="4" t="str">
        <f>"A030"</f>
        <v>A030</v>
      </c>
      <c r="C33" s="4" t="str">
        <f>"王鑫"</f>
        <v>王鑫</v>
      </c>
      <c r="D33" s="4" t="str">
        <f aca="true" t="shared" si="8" ref="D33:D38">"女"</f>
        <v>女</v>
      </c>
      <c r="E33" s="4" t="str">
        <f t="shared" si="7"/>
        <v>汝南县第二人民医院</v>
      </c>
      <c r="F33" s="4" t="str">
        <f>"临床医学"</f>
        <v>临床医学</v>
      </c>
      <c r="G33" s="4" t="str">
        <f t="shared" si="2"/>
        <v>参加面试</v>
      </c>
    </row>
    <row r="34" spans="1:7" ht="18" customHeight="1">
      <c r="A34" s="4" t="str">
        <f>"301临床"</f>
        <v>301临床</v>
      </c>
      <c r="B34" s="4" t="str">
        <f>"A032"</f>
        <v>A032</v>
      </c>
      <c r="C34" s="4" t="str">
        <f>"张莹莹"</f>
        <v>张莹莹</v>
      </c>
      <c r="D34" s="4" t="str">
        <f t="shared" si="8"/>
        <v>女</v>
      </c>
      <c r="E34" s="4" t="str">
        <f t="shared" si="7"/>
        <v>汝南县第二人民医院</v>
      </c>
      <c r="F34" s="4" t="str">
        <f>"临床医学"</f>
        <v>临床医学</v>
      </c>
      <c r="G34" s="4" t="str">
        <f t="shared" si="2"/>
        <v>参加面试</v>
      </c>
    </row>
    <row r="35" spans="1:7" ht="18" customHeight="1">
      <c r="A35" s="4" t="str">
        <f>"301临床"</f>
        <v>301临床</v>
      </c>
      <c r="B35" s="4" t="str">
        <f>"A041"</f>
        <v>A041</v>
      </c>
      <c r="C35" s="4" t="str">
        <f>"王兰"</f>
        <v>王兰</v>
      </c>
      <c r="D35" s="4" t="str">
        <f t="shared" si="8"/>
        <v>女</v>
      </c>
      <c r="E35" s="4" t="str">
        <f t="shared" si="7"/>
        <v>汝南县第二人民医院</v>
      </c>
      <c r="F35" s="4" t="str">
        <f>"临床医学"</f>
        <v>临床医学</v>
      </c>
      <c r="G35" s="4" t="str">
        <f t="shared" si="2"/>
        <v>参加面试</v>
      </c>
    </row>
    <row r="36" spans="1:7" ht="18" customHeight="1">
      <c r="A36" s="4" t="str">
        <f>"305护理"</f>
        <v>305护理</v>
      </c>
      <c r="B36" s="4" t="str">
        <f>"A019"</f>
        <v>A019</v>
      </c>
      <c r="C36" s="4" t="str">
        <f>"赵丰"</f>
        <v>赵丰</v>
      </c>
      <c r="D36" s="4" t="str">
        <f t="shared" si="8"/>
        <v>女</v>
      </c>
      <c r="E36" s="4" t="str">
        <f t="shared" si="7"/>
        <v>汝南县第二人民医院</v>
      </c>
      <c r="F36" s="4" t="str">
        <f>"护理学"</f>
        <v>护理学</v>
      </c>
      <c r="G36" s="4" t="str">
        <f t="shared" si="2"/>
        <v>参加面试</v>
      </c>
    </row>
    <row r="37" spans="1:7" ht="18" customHeight="1">
      <c r="A37" s="4" t="str">
        <f>"305护理"</f>
        <v>305护理</v>
      </c>
      <c r="B37" s="4" t="str">
        <f>"A020"</f>
        <v>A020</v>
      </c>
      <c r="C37" s="4" t="str">
        <f>"吕香玲"</f>
        <v>吕香玲</v>
      </c>
      <c r="D37" s="4" t="str">
        <f t="shared" si="8"/>
        <v>女</v>
      </c>
      <c r="E37" s="4" t="str">
        <f t="shared" si="7"/>
        <v>汝南县第二人民医院</v>
      </c>
      <c r="F37" s="4" t="str">
        <f>"护理学"</f>
        <v>护理学</v>
      </c>
      <c r="G37" s="4" t="str">
        <f t="shared" si="2"/>
        <v>参加面试</v>
      </c>
    </row>
    <row r="38" spans="1:7" ht="18" customHeight="1">
      <c r="A38" s="4" t="str">
        <f>"305护理"</f>
        <v>305护理</v>
      </c>
      <c r="B38" s="4" t="str">
        <f>"A026"</f>
        <v>A026</v>
      </c>
      <c r="C38" s="4" t="str">
        <f>"刁宁宁"</f>
        <v>刁宁宁</v>
      </c>
      <c r="D38" s="4" t="str">
        <f t="shared" si="8"/>
        <v>女</v>
      </c>
      <c r="E38" s="4" t="str">
        <f t="shared" si="7"/>
        <v>汝南县第二人民医院</v>
      </c>
      <c r="F38" s="4" t="str">
        <f>"护理学"</f>
        <v>护理学</v>
      </c>
      <c r="G38" s="4" t="str">
        <f t="shared" si="2"/>
        <v>参加面试</v>
      </c>
    </row>
    <row r="39" spans="1:7" ht="18" customHeight="1">
      <c r="A39" s="4" t="str">
        <f>"501临床"</f>
        <v>501临床</v>
      </c>
      <c r="B39" s="4" t="str">
        <f>"A003"</f>
        <v>A003</v>
      </c>
      <c r="C39" s="4" t="str">
        <f>"李听"</f>
        <v>李听</v>
      </c>
      <c r="D39" s="4" t="str">
        <f>"男"</f>
        <v>男</v>
      </c>
      <c r="E39" s="4" t="str">
        <f aca="true" t="shared" si="9" ref="E39:E46">"汝南县中医院"</f>
        <v>汝南县中医院</v>
      </c>
      <c r="F39" s="4" t="str">
        <f aca="true" t="shared" si="10" ref="F39:F44">"中医学"</f>
        <v>中医学</v>
      </c>
      <c r="G39" s="4" t="str">
        <f t="shared" si="2"/>
        <v>参加面试</v>
      </c>
    </row>
    <row r="40" spans="1:7" ht="18" customHeight="1">
      <c r="A40" s="4" t="str">
        <f>"501临床"</f>
        <v>501临床</v>
      </c>
      <c r="B40" s="4" t="str">
        <f>"A010"</f>
        <v>A010</v>
      </c>
      <c r="C40" s="4" t="str">
        <f>"李士中"</f>
        <v>李士中</v>
      </c>
      <c r="D40" s="4" t="str">
        <f>"男"</f>
        <v>男</v>
      </c>
      <c r="E40" s="4" t="str">
        <f t="shared" si="9"/>
        <v>汝南县中医院</v>
      </c>
      <c r="F40" s="4" t="str">
        <f t="shared" si="10"/>
        <v>中医学</v>
      </c>
      <c r="G40" s="4" t="str">
        <f t="shared" si="2"/>
        <v>参加面试</v>
      </c>
    </row>
    <row r="41" spans="1:7" ht="18" customHeight="1">
      <c r="A41" s="4" t="str">
        <f>"501临床"</f>
        <v>501临床</v>
      </c>
      <c r="B41" s="4" t="str">
        <f>"A011"</f>
        <v>A011</v>
      </c>
      <c r="C41" s="4" t="str">
        <f>"张云霞"</f>
        <v>张云霞</v>
      </c>
      <c r="D41" s="4" t="str">
        <f>"女"</f>
        <v>女</v>
      </c>
      <c r="E41" s="4" t="str">
        <f t="shared" si="9"/>
        <v>汝南县中医院</v>
      </c>
      <c r="F41" s="4" t="str">
        <f t="shared" si="10"/>
        <v>中医学</v>
      </c>
      <c r="G41" s="4" t="str">
        <f t="shared" si="2"/>
        <v>参加面试</v>
      </c>
    </row>
    <row r="42" spans="1:7" ht="18" customHeight="1">
      <c r="A42" s="4" t="str">
        <f>"501临床"</f>
        <v>501临床</v>
      </c>
      <c r="B42" s="4" t="str">
        <f>"A025"</f>
        <v>A025</v>
      </c>
      <c r="C42" s="4" t="str">
        <f>"殷格格"</f>
        <v>殷格格</v>
      </c>
      <c r="D42" s="4" t="str">
        <f>"女"</f>
        <v>女</v>
      </c>
      <c r="E42" s="4" t="str">
        <f t="shared" si="9"/>
        <v>汝南县中医院</v>
      </c>
      <c r="F42" s="4" t="str">
        <f t="shared" si="10"/>
        <v>中医学</v>
      </c>
      <c r="G42" s="4" t="str">
        <f t="shared" si="2"/>
        <v>参加面试</v>
      </c>
    </row>
    <row r="43" spans="1:7" ht="18" customHeight="1">
      <c r="A43" s="4" t="str">
        <f>"501临床"</f>
        <v>501临床</v>
      </c>
      <c r="B43" s="4" t="str">
        <f>"A038"</f>
        <v>A038</v>
      </c>
      <c r="C43" s="4" t="str">
        <f>"王红军"</f>
        <v>王红军</v>
      </c>
      <c r="D43" s="4" t="str">
        <f>"男"</f>
        <v>男</v>
      </c>
      <c r="E43" s="4" t="str">
        <f t="shared" si="9"/>
        <v>汝南县中医院</v>
      </c>
      <c r="F43" s="4" t="str">
        <f t="shared" si="10"/>
        <v>中医学</v>
      </c>
      <c r="G43" s="4" t="str">
        <f t="shared" si="2"/>
        <v>参加面试</v>
      </c>
    </row>
    <row r="44" spans="1:7" ht="18" customHeight="1">
      <c r="A44" s="4" t="s">
        <v>10</v>
      </c>
      <c r="B44" s="4" t="s">
        <v>11</v>
      </c>
      <c r="C44" s="4" t="str">
        <f>"王永胜"</f>
        <v>王永胜</v>
      </c>
      <c r="D44" s="4" t="str">
        <f>"男"</f>
        <v>男</v>
      </c>
      <c r="E44" s="4" t="str">
        <f t="shared" si="9"/>
        <v>汝南县中医院</v>
      </c>
      <c r="F44" s="4" t="str">
        <f t="shared" si="10"/>
        <v>中医学</v>
      </c>
      <c r="G44" s="4" t="str">
        <f t="shared" si="2"/>
        <v>参加面试</v>
      </c>
    </row>
    <row r="45" spans="1:7" ht="18" customHeight="1">
      <c r="A45" s="4" t="str">
        <f>"504临床"</f>
        <v>504临床</v>
      </c>
      <c r="B45" s="4" t="str">
        <f>"A002"</f>
        <v>A002</v>
      </c>
      <c r="C45" s="4" t="str">
        <f>"羊昆伦"</f>
        <v>羊昆伦</v>
      </c>
      <c r="D45" s="4" t="str">
        <f>"男"</f>
        <v>男</v>
      </c>
      <c r="E45" s="4" t="str">
        <f t="shared" si="9"/>
        <v>汝南县中医院</v>
      </c>
      <c r="F45" s="4" t="str">
        <f>"临床医学"</f>
        <v>临床医学</v>
      </c>
      <c r="G45" s="4" t="str">
        <f t="shared" si="2"/>
        <v>参加面试</v>
      </c>
    </row>
    <row r="46" spans="1:7" ht="18" customHeight="1">
      <c r="A46" s="4" t="str">
        <f>"506护理"</f>
        <v>506护理</v>
      </c>
      <c r="B46" s="4" t="str">
        <f>"A024"</f>
        <v>A024</v>
      </c>
      <c r="C46" s="4" t="str">
        <f>"戚艺茹"</f>
        <v>戚艺茹</v>
      </c>
      <c r="D46" s="4" t="str">
        <f>"女"</f>
        <v>女</v>
      </c>
      <c r="E46" s="4" t="str">
        <f t="shared" si="9"/>
        <v>汝南县中医院</v>
      </c>
      <c r="F46" s="4" t="str">
        <f>"护理学"</f>
        <v>护理学</v>
      </c>
      <c r="G46" s="4" t="str">
        <f t="shared" si="2"/>
        <v>参加面试</v>
      </c>
    </row>
  </sheetData>
  <sheetProtection/>
  <mergeCells count="1">
    <mergeCell ref="A1:G1"/>
  </mergeCells>
  <printOptions horizontalCentered="1"/>
  <pageMargins left="0.31" right="0.11" top="0.75" bottom="0.75" header="0.3" footer="0.3"/>
  <pageSetup horizontalDpi="600" verticalDpi="600" orientation="portrait"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2018-06-18T01:10:11Z</dcterms:created>
  <dcterms:modified xsi:type="dcterms:W3CDTF">2018-07-11T08:37:24Z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